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rv01\disk_y\Підрозділи\04000\04100\04140\8_Закон про ДБУ\2022\I читання\Стаття 38\Додаткові матеріали (ст.38)\"/>
    </mc:Choice>
  </mc:AlternateContent>
  <bookViews>
    <workbookView xWindow="0" yWindow="0" windowWidth="28800" windowHeight="11700"/>
  </bookViews>
  <sheets>
    <sheet name="Аркуш1" sheetId="1" r:id="rId1"/>
  </sheets>
  <definedNames>
    <definedName name="_xlnm.Print_Area" localSheetId="0">Аркуш1!$A$1:$K$15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D15" i="1" l="1"/>
  <c r="C14" i="1"/>
  <c r="D11" i="1"/>
  <c r="D9" i="1"/>
  <c r="C9" i="1"/>
  <c r="E7" i="1"/>
  <c r="E8" i="1"/>
  <c r="E10" i="1"/>
  <c r="E11" i="1"/>
  <c r="E12" i="1"/>
  <c r="E13" i="1"/>
  <c r="E14" i="1"/>
  <c r="E15" i="1"/>
  <c r="E6" i="1"/>
  <c r="E9" i="1" l="1"/>
  <c r="K5" i="1"/>
  <c r="J5" i="1"/>
  <c r="I5" i="1"/>
  <c r="F5" i="1" l="1"/>
  <c r="G5" i="1"/>
  <c r="H5" i="1"/>
  <c r="D5" i="1"/>
  <c r="E5" i="1"/>
  <c r="C5" i="1"/>
</calcChain>
</file>

<file path=xl/sharedStrings.xml><?xml version="1.0" encoding="utf-8"?>
<sst xmlns="http://schemas.openxmlformats.org/spreadsheetml/2006/main" count="37" uniqueCount="31">
  <si>
    <t>загальний фонд</t>
  </si>
  <si>
    <t xml:space="preserve">спеціальний фонд </t>
  </si>
  <si>
    <t>Разом</t>
  </si>
  <si>
    <t>ВСЬОГО:</t>
  </si>
  <si>
    <t>Найменування</t>
  </si>
  <si>
    <t xml:space="preserve">Код </t>
  </si>
  <si>
    <t>0100</t>
  </si>
  <si>
    <t>Загальнодержавні функції</t>
  </si>
  <si>
    <t>0200</t>
  </si>
  <si>
    <t>Оборона</t>
  </si>
  <si>
    <t>0300</t>
  </si>
  <si>
    <t>Громадський порядок, безпека та судова влада</t>
  </si>
  <si>
    <t>0400</t>
  </si>
  <si>
    <t>Економічна діяльність</t>
  </si>
  <si>
    <t>0500</t>
  </si>
  <si>
    <t>Охорона навколишнього природного середовища</t>
  </si>
  <si>
    <t>0600</t>
  </si>
  <si>
    <t>Житлово-комунальне господарство</t>
  </si>
  <si>
    <t>0700</t>
  </si>
  <si>
    <t>Охорона здоров’я</t>
  </si>
  <si>
    <t>0800</t>
  </si>
  <si>
    <t>Духовний та фізичний розвиток</t>
  </si>
  <si>
    <t>0900</t>
  </si>
  <si>
    <t>Освіта</t>
  </si>
  <si>
    <t>1000</t>
  </si>
  <si>
    <t>Соціальний захист та соціальне забезпечення</t>
  </si>
  <si>
    <t>тис. грн.</t>
  </si>
  <si>
    <t>2021 рік 
(закон зі змінами)</t>
  </si>
  <si>
    <t>2020 рік 
(факт)</t>
  </si>
  <si>
    <t>Розподіл видатків та надання кредитів Державного бюджету за функціональною класифікацією  на 2020-2022 роки</t>
  </si>
  <si>
    <t>2022 рік 
(проект)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</si>
</sst>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>
      <alignment vertical="top"/>
    </xf>
    <xf numFmtId="0" fontId="8" fillId="0" borderId="0"/>
  </cellStyleXfs>
  <cellXfs count="27">
    <xf numFmtId="0" fontId="0" fillId="0" borderId="0" xfId="0"/>
    <xf numFmtId="0" fontId="3" fillId="0" borderId="0" xfId="0" applyFont="1"/>
    <xf numFmtId="0" fontId="3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164" fontId="4" fillId="2" borderId="1" xfId="1" applyNumberFormat="1" applyFont="1" applyFill="1" applyBorder="1" applyAlignment="1" applyProtection="1">
      <alignment horizontal="right" vertical="center" wrapText="1"/>
    </xf>
    <xf numFmtId="164" fontId="2" fillId="0" borderId="0" xfId="0" applyNumberFormat="1" applyFont="1" applyFill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Border="1"/>
    <xf numFmtId="0" fontId="7" fillId="0" borderId="4" xfId="2" applyFont="1" applyBorder="1" applyAlignment="1">
      <alignment horizontal="justify" vertical="top" wrapText="1"/>
    </xf>
    <xf numFmtId="0" fontId="7" fillId="0" borderId="2" xfId="2" applyFont="1" applyBorder="1" applyAlignment="1">
      <alignment horizontal="justify" vertical="top" wrapText="1"/>
    </xf>
    <xf numFmtId="0" fontId="7" fillId="0" borderId="3" xfId="2" applyFont="1" applyBorder="1" applyAlignment="1">
      <alignment horizontal="center" vertical="top"/>
    </xf>
    <xf numFmtId="0" fontId="7" fillId="0" borderId="5" xfId="2" applyFont="1" applyBorder="1" applyAlignment="1">
      <alignment horizontal="center" vertical="top"/>
    </xf>
    <xf numFmtId="0" fontId="7" fillId="0" borderId="6" xfId="2" applyFont="1" applyBorder="1" applyAlignment="1">
      <alignment horizontal="center" vertical="top"/>
    </xf>
    <xf numFmtId="0" fontId="7" fillId="0" borderId="7" xfId="2" applyFont="1" applyBorder="1" applyAlignment="1">
      <alignment horizontal="justify" vertical="top" wrapText="1"/>
    </xf>
    <xf numFmtId="164" fontId="3" fillId="0" borderId="4" xfId="0" applyNumberFormat="1" applyFont="1" applyBorder="1"/>
    <xf numFmtId="164" fontId="3" fillId="0" borderId="2" xfId="0" applyNumberFormat="1" applyFont="1" applyBorder="1"/>
    <xf numFmtId="164" fontId="3" fillId="0" borderId="7" xfId="0" applyNumberFormat="1" applyFont="1" applyBorder="1"/>
    <xf numFmtId="164" fontId="6" fillId="0" borderId="0" xfId="0" applyNumberFormat="1" applyFont="1" applyAlignment="1">
      <alignment vertical="top"/>
    </xf>
    <xf numFmtId="0" fontId="5" fillId="0" borderId="0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</cellXfs>
  <cellStyles count="4">
    <cellStyle name="Звичайний" xfId="0" builtinId="0"/>
    <cellStyle name="Звичайний 2" xfId="2"/>
    <cellStyle name="Звичайний 3" xfId="3"/>
    <cellStyle name="Обычный_Dod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="140" zoomScaleNormal="140" zoomScaleSheetLayoutView="140" workbookViewId="0">
      <selection activeCell="C17" sqref="C17"/>
    </sheetView>
  </sheetViews>
  <sheetFormatPr defaultRowHeight="15" x14ac:dyDescent="0.25"/>
  <cols>
    <col min="1" max="1" width="7.5703125" style="1" customWidth="1"/>
    <col min="2" max="2" width="34.28515625" style="1" customWidth="1"/>
    <col min="3" max="3" width="15.85546875" style="1" customWidth="1"/>
    <col min="4" max="4" width="13.42578125" style="1" customWidth="1"/>
    <col min="5" max="5" width="15.42578125" style="1" customWidth="1"/>
    <col min="6" max="6" width="15.28515625" style="1" customWidth="1"/>
    <col min="7" max="7" width="13.7109375" style="1" customWidth="1"/>
    <col min="8" max="8" width="15.28515625" style="1" customWidth="1"/>
    <col min="9" max="9" width="15.140625" style="1" customWidth="1"/>
    <col min="10" max="10" width="15.5703125" style="1" customWidth="1"/>
    <col min="11" max="11" width="18.140625" style="1" customWidth="1"/>
    <col min="12" max="13" width="9.140625" style="2"/>
    <col min="14" max="16384" width="9.140625" style="1"/>
  </cols>
  <sheetData>
    <row r="1" spans="1:13" s="11" customFormat="1" ht="18.75" x14ac:dyDescent="0.3">
      <c r="A1" s="22" t="s">
        <v>29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0"/>
      <c r="M1" s="10"/>
    </row>
    <row r="2" spans="1:13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 t="s">
        <v>26</v>
      </c>
    </row>
    <row r="3" spans="1:13" ht="36.75" customHeight="1" x14ac:dyDescent="0.25">
      <c r="A3" s="25" t="s">
        <v>5</v>
      </c>
      <c r="B3" s="26" t="s">
        <v>4</v>
      </c>
      <c r="C3" s="23" t="s">
        <v>28</v>
      </c>
      <c r="D3" s="24"/>
      <c r="E3" s="24"/>
      <c r="F3" s="23" t="s">
        <v>27</v>
      </c>
      <c r="G3" s="24"/>
      <c r="H3" s="24"/>
      <c r="I3" s="23" t="s">
        <v>30</v>
      </c>
      <c r="J3" s="24"/>
      <c r="K3" s="24"/>
      <c r="L3" s="3"/>
      <c r="M3" s="3"/>
    </row>
    <row r="4" spans="1:13" ht="33" customHeight="1" x14ac:dyDescent="0.25">
      <c r="A4" s="25"/>
      <c r="B4" s="26"/>
      <c r="C4" s="4" t="s">
        <v>0</v>
      </c>
      <c r="D4" s="4" t="s">
        <v>1</v>
      </c>
      <c r="E4" s="4" t="s">
        <v>2</v>
      </c>
      <c r="F4" s="4" t="s">
        <v>0</v>
      </c>
      <c r="G4" s="4" t="s">
        <v>1</v>
      </c>
      <c r="H4" s="4" t="s">
        <v>2</v>
      </c>
      <c r="I4" s="4" t="s">
        <v>0</v>
      </c>
      <c r="J4" s="4" t="s">
        <v>1</v>
      </c>
      <c r="K4" s="4" t="s">
        <v>2</v>
      </c>
      <c r="L4" s="3"/>
      <c r="M4" s="3"/>
    </row>
    <row r="5" spans="1:13" ht="22.5" customHeight="1" x14ac:dyDescent="0.25">
      <c r="A5" s="5"/>
      <c r="B5" s="6" t="s">
        <v>3</v>
      </c>
      <c r="C5" s="7">
        <f>SUM(C6:C15)</f>
        <v>1103199605.9473901</v>
      </c>
      <c r="D5" s="7">
        <f t="shared" ref="D5:E5" si="0">SUM(D6:D15)</f>
        <v>199955590.87029001</v>
      </c>
      <c r="E5" s="7">
        <f t="shared" si="0"/>
        <v>1303155196.8176799</v>
      </c>
      <c r="F5" s="7">
        <f t="shared" ref="F5" si="1">SUM(F6:F15)</f>
        <v>1210730370.0999999</v>
      </c>
      <c r="G5" s="7">
        <f t="shared" ref="G5" si="2">SUM(G6:G15)</f>
        <v>151927018.20000002</v>
      </c>
      <c r="H5" s="7">
        <f t="shared" ref="H5:K5" si="3">SUM(H6:H15)</f>
        <v>1362657388.3</v>
      </c>
      <c r="I5" s="7">
        <f t="shared" si="3"/>
        <v>1301107398.8</v>
      </c>
      <c r="J5" s="7">
        <f t="shared" si="3"/>
        <v>164572413.30000001</v>
      </c>
      <c r="K5" s="7">
        <f t="shared" si="3"/>
        <v>1465679812.1000001</v>
      </c>
      <c r="L5" s="8"/>
      <c r="M5" s="8"/>
    </row>
    <row r="6" spans="1:13" x14ac:dyDescent="0.25">
      <c r="A6" s="14" t="s">
        <v>6</v>
      </c>
      <c r="B6" s="12" t="s">
        <v>7</v>
      </c>
      <c r="C6" s="18">
        <v>296386935.79650003</v>
      </c>
      <c r="D6" s="18">
        <v>27640253.845009997</v>
      </c>
      <c r="E6" s="18">
        <f>C6+D6</f>
        <v>324027189.64151001</v>
      </c>
      <c r="F6" s="18">
        <v>358473120.5</v>
      </c>
      <c r="G6" s="18">
        <v>29135019.600000001</v>
      </c>
      <c r="H6" s="18">
        <v>387608140.10000002</v>
      </c>
      <c r="I6" s="18">
        <v>384281141.19999999</v>
      </c>
      <c r="J6" s="18">
        <v>29096514.300000001</v>
      </c>
      <c r="K6" s="18">
        <v>413377655.5</v>
      </c>
    </row>
    <row r="7" spans="1:13" x14ac:dyDescent="0.25">
      <c r="A7" s="15" t="s">
        <v>8</v>
      </c>
      <c r="B7" s="13" t="s">
        <v>9</v>
      </c>
      <c r="C7" s="19">
        <v>115396944.3161</v>
      </c>
      <c r="D7" s="19">
        <v>4977198.87842</v>
      </c>
      <c r="E7" s="19">
        <f t="shared" ref="E7:E15" si="4">C7+D7</f>
        <v>120374143.19452</v>
      </c>
      <c r="F7" s="19">
        <v>116637660.3</v>
      </c>
      <c r="G7" s="19">
        <v>2383911.4</v>
      </c>
      <c r="H7" s="19">
        <v>119021571.7</v>
      </c>
      <c r="I7" s="19">
        <v>130460394</v>
      </c>
      <c r="J7" s="19">
        <v>2655394.2000000002</v>
      </c>
      <c r="K7" s="19">
        <v>133115788.2</v>
      </c>
    </row>
    <row r="8" spans="1:13" ht="30" x14ac:dyDescent="0.25">
      <c r="A8" s="15" t="s">
        <v>10</v>
      </c>
      <c r="B8" s="13" t="s">
        <v>11</v>
      </c>
      <c r="C8" s="19">
        <v>139984848.37955999</v>
      </c>
      <c r="D8" s="19">
        <v>17690937.333150003</v>
      </c>
      <c r="E8" s="19">
        <f t="shared" si="4"/>
        <v>157675785.71270999</v>
      </c>
      <c r="F8" s="19">
        <v>149201615.59999999</v>
      </c>
      <c r="G8" s="19">
        <v>17077862.699999999</v>
      </c>
      <c r="H8" s="19">
        <v>166279478.30000001</v>
      </c>
      <c r="I8" s="19">
        <v>158568444</v>
      </c>
      <c r="J8" s="19">
        <v>15654606.4</v>
      </c>
      <c r="K8" s="19">
        <v>174223050.40000001</v>
      </c>
    </row>
    <row r="9" spans="1:13" x14ac:dyDescent="0.25">
      <c r="A9" s="15" t="s">
        <v>12</v>
      </c>
      <c r="B9" s="13" t="s">
        <v>13</v>
      </c>
      <c r="C9" s="19">
        <f>55640285.73853+905014.3</f>
        <v>56545300.03853</v>
      </c>
      <c r="D9" s="19">
        <f>113349741.208+9181287.66</f>
        <v>122531028.868</v>
      </c>
      <c r="E9" s="19">
        <f t="shared" si="4"/>
        <v>179076328.90652999</v>
      </c>
      <c r="F9" s="19">
        <v>46120063.899999999</v>
      </c>
      <c r="G9" s="19">
        <v>71230541.400000006</v>
      </c>
      <c r="H9" s="19">
        <v>117350605.3</v>
      </c>
      <c r="I9" s="19">
        <v>51767624.899999999</v>
      </c>
      <c r="J9" s="19">
        <v>83550517.100000009</v>
      </c>
      <c r="K9" s="19">
        <v>135318142</v>
      </c>
    </row>
    <row r="10" spans="1:13" ht="30" x14ac:dyDescent="0.25">
      <c r="A10" s="15" t="s">
        <v>14</v>
      </c>
      <c r="B10" s="13" t="s">
        <v>15</v>
      </c>
      <c r="C10" s="19">
        <v>6044826.41163</v>
      </c>
      <c r="D10" s="19">
        <v>592020.26945000002</v>
      </c>
      <c r="E10" s="19">
        <f t="shared" si="4"/>
        <v>6636846.6810800005</v>
      </c>
      <c r="F10" s="19">
        <v>7390277</v>
      </c>
      <c r="G10" s="19">
        <v>1250825.5</v>
      </c>
      <c r="H10" s="19">
        <v>8641102.5</v>
      </c>
      <c r="I10" s="19">
        <v>7171412.7999999998</v>
      </c>
      <c r="J10" s="19">
        <v>1345799.4000000001</v>
      </c>
      <c r="K10" s="19">
        <v>8517212.1999999993</v>
      </c>
    </row>
    <row r="11" spans="1:13" x14ac:dyDescent="0.25">
      <c r="A11" s="15" t="s">
        <v>16</v>
      </c>
      <c r="B11" s="13" t="s">
        <v>17</v>
      </c>
      <c r="C11" s="19">
        <v>0</v>
      </c>
      <c r="D11" s="19">
        <f>88544.97598+1812619.32</f>
        <v>1901164.2959800002</v>
      </c>
      <c r="E11" s="19">
        <f t="shared" si="4"/>
        <v>1901164.2959800002</v>
      </c>
      <c r="F11" s="19">
        <v>94900</v>
      </c>
      <c r="G11" s="19">
        <v>1861429.2</v>
      </c>
      <c r="H11" s="19">
        <v>1956329.2</v>
      </c>
      <c r="I11" s="19">
        <v>0</v>
      </c>
      <c r="J11" s="19">
        <v>3287865.6</v>
      </c>
      <c r="K11" s="19">
        <v>3287865.6</v>
      </c>
    </row>
    <row r="12" spans="1:13" x14ac:dyDescent="0.25">
      <c r="A12" s="15" t="s">
        <v>18</v>
      </c>
      <c r="B12" s="13" t="s">
        <v>19</v>
      </c>
      <c r="C12" s="19">
        <v>121354206.32010001</v>
      </c>
      <c r="D12" s="19">
        <v>3569475.6365200002</v>
      </c>
      <c r="E12" s="19">
        <f t="shared" si="4"/>
        <v>124923681.95662001</v>
      </c>
      <c r="F12" s="19">
        <v>159192933.40000001</v>
      </c>
      <c r="G12" s="19">
        <v>5286978.8</v>
      </c>
      <c r="H12" s="19">
        <v>164479912.20000002</v>
      </c>
      <c r="I12" s="19">
        <v>186883788.40000001</v>
      </c>
      <c r="J12" s="19">
        <v>3148172.8000000003</v>
      </c>
      <c r="K12" s="19">
        <v>190031961.20000002</v>
      </c>
    </row>
    <row r="13" spans="1:13" x14ac:dyDescent="0.25">
      <c r="A13" s="15" t="s">
        <v>20</v>
      </c>
      <c r="B13" s="13" t="s">
        <v>21</v>
      </c>
      <c r="C13" s="19">
        <v>9693973.0489400011</v>
      </c>
      <c r="D13" s="19">
        <v>132408.07187000001</v>
      </c>
      <c r="E13" s="19">
        <f t="shared" si="4"/>
        <v>9826381.1208100002</v>
      </c>
      <c r="F13" s="19">
        <v>17820589.5</v>
      </c>
      <c r="G13" s="19">
        <v>1263333</v>
      </c>
      <c r="H13" s="19">
        <v>19083922.5</v>
      </c>
      <c r="I13" s="19">
        <v>16153534.200000001</v>
      </c>
      <c r="J13" s="19">
        <v>287007.90000000002</v>
      </c>
      <c r="K13" s="19">
        <v>16440542.1</v>
      </c>
    </row>
    <row r="14" spans="1:13" x14ac:dyDescent="0.25">
      <c r="A14" s="15" t="s">
        <v>22</v>
      </c>
      <c r="B14" s="13" t="s">
        <v>23</v>
      </c>
      <c r="C14" s="19">
        <f>35342882.23887+1736.66</f>
        <v>35344618.898869999</v>
      </c>
      <c r="D14" s="19">
        <v>17514922.18352</v>
      </c>
      <c r="E14" s="19">
        <f t="shared" si="4"/>
        <v>52859541.082389995</v>
      </c>
      <c r="F14" s="19">
        <v>42980535.600000001</v>
      </c>
      <c r="G14" s="19">
        <v>21323012.699999999</v>
      </c>
      <c r="H14" s="19">
        <v>64303548.300000004</v>
      </c>
      <c r="I14" s="19">
        <v>45768193.800000004</v>
      </c>
      <c r="J14" s="19">
        <v>24327595.400000002</v>
      </c>
      <c r="K14" s="19">
        <v>70095789.200000003</v>
      </c>
    </row>
    <row r="15" spans="1:13" ht="30" x14ac:dyDescent="0.25">
      <c r="A15" s="16" t="s">
        <v>24</v>
      </c>
      <c r="B15" s="17" t="s">
        <v>25</v>
      </c>
      <c r="C15" s="20">
        <f>319363257.36716+3084695.37</f>
        <v>322447952.73716003</v>
      </c>
      <c r="D15" s="20">
        <f>3357682.89837+48498.59</f>
        <v>3406181.4883699999</v>
      </c>
      <c r="E15" s="20">
        <f t="shared" si="4"/>
        <v>325854134.22553003</v>
      </c>
      <c r="F15" s="20">
        <v>312818674.30000001</v>
      </c>
      <c r="G15" s="20">
        <v>1114103.8999999999</v>
      </c>
      <c r="H15" s="20">
        <v>313932778.19999999</v>
      </c>
      <c r="I15" s="20">
        <v>320052865.5</v>
      </c>
      <c r="J15" s="20">
        <v>1218940.2</v>
      </c>
      <c r="K15" s="20">
        <v>321271805.69999999</v>
      </c>
    </row>
    <row r="16" spans="1:13" x14ac:dyDescent="0.25">
      <c r="F16" s="21"/>
      <c r="G16" s="21"/>
      <c r="H16" s="21"/>
    </row>
  </sheetData>
  <mergeCells count="6">
    <mergeCell ref="A1:K1"/>
    <mergeCell ref="C3:E3"/>
    <mergeCell ref="F3:H3"/>
    <mergeCell ref="I3:K3"/>
    <mergeCell ref="A3:A4"/>
    <mergeCell ref="B3:B4"/>
  </mergeCells>
  <pageMargins left="0.37" right="0.22" top="0.44" bottom="0.25" header="0.6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Прижимірська Альона Миколаївна</dc:creator>
  <cp:lastModifiedBy>Масляніцин Максим Юрійович</cp:lastModifiedBy>
  <cp:lastPrinted>2021-09-13T15:17:16Z</cp:lastPrinted>
  <dcterms:created xsi:type="dcterms:W3CDTF">2019-09-10T12:36:45Z</dcterms:created>
  <dcterms:modified xsi:type="dcterms:W3CDTF">2021-09-14T07:24:41Z</dcterms:modified>
</cp:coreProperties>
</file>