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Підрозділи\04000\04100\04110\1 Бюджетний процес\DB_2022\І читання\Пояснювальна\"/>
    </mc:Choice>
  </mc:AlternateContent>
  <bookViews>
    <workbookView xWindow="0" yWindow="0" windowWidth="23040" windowHeight="9192" tabRatio="546"/>
  </bookViews>
  <sheets>
    <sheet name="14.09.2021 (ост)" sheetId="9" r:id="rId1"/>
  </sheets>
  <definedNames>
    <definedName name="_xlnm.Print_Titles" localSheetId="0">'14.09.2021 (ост)'!$2:$3</definedName>
    <definedName name="_xlnm.Print_Area" localSheetId="0">'14.09.2021 (ост)'!$A$1:$K$1009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6" i="9" l="1"/>
  <c r="K217" i="9"/>
  <c r="K218" i="9"/>
  <c r="K219" i="9"/>
  <c r="K215" i="9"/>
  <c r="K663" i="9" l="1"/>
  <c r="K1008" i="9" l="1"/>
  <c r="K1007" i="9" s="1"/>
  <c r="J1008" i="9"/>
  <c r="J1007" i="9" s="1"/>
  <c r="I1008" i="9"/>
  <c r="I1007" i="9" s="1"/>
  <c r="H1008" i="9"/>
  <c r="H1007" i="9" s="1"/>
  <c r="G1008" i="9"/>
  <c r="G1007" i="9" s="1"/>
  <c r="F1008" i="9"/>
  <c r="F1007" i="9" s="1"/>
  <c r="E1008" i="9"/>
  <c r="E1007" i="9" s="1"/>
  <c r="D1008" i="9"/>
  <c r="D1007" i="9" s="1"/>
  <c r="C1008" i="9"/>
  <c r="C1007" i="9" s="1"/>
  <c r="K1005" i="9"/>
  <c r="K1004" i="9" s="1"/>
  <c r="J1005" i="9"/>
  <c r="J1004" i="9" s="1"/>
  <c r="I1005" i="9"/>
  <c r="I1004" i="9" s="1"/>
  <c r="H1005" i="9"/>
  <c r="H1004" i="9" s="1"/>
  <c r="G1005" i="9"/>
  <c r="G1004" i="9" s="1"/>
  <c r="F1005" i="9"/>
  <c r="F1004" i="9" s="1"/>
  <c r="E1005" i="9"/>
  <c r="E1004" i="9" s="1"/>
  <c r="D1005" i="9"/>
  <c r="D1004" i="9" s="1"/>
  <c r="C1005" i="9"/>
  <c r="C1004" i="9" s="1"/>
  <c r="K1001" i="9"/>
  <c r="K1000" i="9" s="1"/>
  <c r="J1001" i="9"/>
  <c r="J1000" i="9" s="1"/>
  <c r="I1001" i="9"/>
  <c r="H1001" i="9"/>
  <c r="H1000" i="9" s="1"/>
  <c r="G1001" i="9"/>
  <c r="G1000" i="9" s="1"/>
  <c r="F1001" i="9"/>
  <c r="F1000" i="9" s="1"/>
  <c r="E1001" i="9"/>
  <c r="D1001" i="9"/>
  <c r="D1000" i="9" s="1"/>
  <c r="C1001" i="9"/>
  <c r="C1000" i="9" s="1"/>
  <c r="I1000" i="9"/>
  <c r="E1000" i="9"/>
  <c r="K998" i="9"/>
  <c r="K997" i="9" s="1"/>
  <c r="J998" i="9"/>
  <c r="J997" i="9" s="1"/>
  <c r="I998" i="9"/>
  <c r="I997" i="9" s="1"/>
  <c r="H998" i="9"/>
  <c r="H997" i="9" s="1"/>
  <c r="G998" i="9"/>
  <c r="G997" i="9" s="1"/>
  <c r="F998" i="9"/>
  <c r="F997" i="9" s="1"/>
  <c r="E998" i="9"/>
  <c r="E997" i="9" s="1"/>
  <c r="D998" i="9"/>
  <c r="D997" i="9" s="1"/>
  <c r="C998" i="9"/>
  <c r="C997" i="9" s="1"/>
  <c r="K995" i="9"/>
  <c r="K994" i="9" s="1"/>
  <c r="J995" i="9"/>
  <c r="J994" i="9" s="1"/>
  <c r="I995" i="9"/>
  <c r="H995" i="9"/>
  <c r="H994" i="9" s="1"/>
  <c r="G995" i="9"/>
  <c r="G994" i="9" s="1"/>
  <c r="F995" i="9"/>
  <c r="F994" i="9" s="1"/>
  <c r="E995" i="9"/>
  <c r="D995" i="9"/>
  <c r="D994" i="9" s="1"/>
  <c r="C995" i="9"/>
  <c r="C994" i="9" s="1"/>
  <c r="I994" i="9"/>
  <c r="E994" i="9"/>
  <c r="K992" i="9"/>
  <c r="K991" i="9" s="1"/>
  <c r="J992" i="9"/>
  <c r="J991" i="9" s="1"/>
  <c r="I992" i="9"/>
  <c r="I991" i="9" s="1"/>
  <c r="H992" i="9"/>
  <c r="H991" i="9" s="1"/>
  <c r="G992" i="9"/>
  <c r="G991" i="9" s="1"/>
  <c r="F992" i="9"/>
  <c r="F991" i="9" s="1"/>
  <c r="E992" i="9"/>
  <c r="E991" i="9" s="1"/>
  <c r="D992" i="9"/>
  <c r="D991" i="9" s="1"/>
  <c r="C992" i="9"/>
  <c r="C991" i="9" s="1"/>
  <c r="K988" i="9"/>
  <c r="K987" i="9" s="1"/>
  <c r="J988" i="9"/>
  <c r="I988" i="9"/>
  <c r="H988" i="9"/>
  <c r="H987" i="9" s="1"/>
  <c r="G988" i="9"/>
  <c r="G987" i="9" s="1"/>
  <c r="F988" i="9"/>
  <c r="F987" i="9" s="1"/>
  <c r="E988" i="9"/>
  <c r="D988" i="9"/>
  <c r="D987" i="9" s="1"/>
  <c r="C988" i="9"/>
  <c r="C987" i="9" s="1"/>
  <c r="J987" i="9"/>
  <c r="I987" i="9"/>
  <c r="E987" i="9"/>
  <c r="K984" i="9"/>
  <c r="K983" i="9" s="1"/>
  <c r="J984" i="9"/>
  <c r="J983" i="9" s="1"/>
  <c r="I984" i="9"/>
  <c r="I983" i="9" s="1"/>
  <c r="H984" i="9"/>
  <c r="H983" i="9" s="1"/>
  <c r="G984" i="9"/>
  <c r="G983" i="9" s="1"/>
  <c r="F984" i="9"/>
  <c r="F983" i="9" s="1"/>
  <c r="E984" i="9"/>
  <c r="E983" i="9" s="1"/>
  <c r="D984" i="9"/>
  <c r="D983" i="9" s="1"/>
  <c r="C984" i="9"/>
  <c r="C983" i="9" s="1"/>
  <c r="K981" i="9"/>
  <c r="K980" i="9" s="1"/>
  <c r="J981" i="9"/>
  <c r="I981" i="9"/>
  <c r="H981" i="9"/>
  <c r="H980" i="9" s="1"/>
  <c r="G981" i="9"/>
  <c r="G980" i="9" s="1"/>
  <c r="F981" i="9"/>
  <c r="F980" i="9" s="1"/>
  <c r="E981" i="9"/>
  <c r="D981" i="9"/>
  <c r="D980" i="9" s="1"/>
  <c r="C981" i="9"/>
  <c r="C980" i="9" s="1"/>
  <c r="J980" i="9"/>
  <c r="I980" i="9"/>
  <c r="E980" i="9"/>
  <c r="K978" i="9"/>
  <c r="K977" i="9" s="1"/>
  <c r="J978" i="9"/>
  <c r="J977" i="9" s="1"/>
  <c r="I978" i="9"/>
  <c r="I977" i="9" s="1"/>
  <c r="H978" i="9"/>
  <c r="H977" i="9" s="1"/>
  <c r="G978" i="9"/>
  <c r="G977" i="9" s="1"/>
  <c r="F978" i="9"/>
  <c r="F977" i="9" s="1"/>
  <c r="E978" i="9"/>
  <c r="E977" i="9" s="1"/>
  <c r="D978" i="9"/>
  <c r="D977" i="9" s="1"/>
  <c r="C978" i="9"/>
  <c r="C977" i="9" s="1"/>
  <c r="K975" i="9"/>
  <c r="K974" i="9" s="1"/>
  <c r="J975" i="9"/>
  <c r="J974" i="9" s="1"/>
  <c r="I975" i="9"/>
  <c r="H975" i="9"/>
  <c r="H974" i="9" s="1"/>
  <c r="G975" i="9"/>
  <c r="G974" i="9" s="1"/>
  <c r="F975" i="9"/>
  <c r="F974" i="9" s="1"/>
  <c r="E975" i="9"/>
  <c r="E974" i="9" s="1"/>
  <c r="D975" i="9"/>
  <c r="D974" i="9" s="1"/>
  <c r="C975" i="9"/>
  <c r="C974" i="9" s="1"/>
  <c r="I974" i="9"/>
  <c r="K972" i="9"/>
  <c r="K971" i="9" s="1"/>
  <c r="J972" i="9"/>
  <c r="J971" i="9" s="1"/>
  <c r="I972" i="9"/>
  <c r="I971" i="9" s="1"/>
  <c r="H972" i="9"/>
  <c r="H971" i="9" s="1"/>
  <c r="G972" i="9"/>
  <c r="G971" i="9" s="1"/>
  <c r="F972" i="9"/>
  <c r="F971" i="9" s="1"/>
  <c r="E972" i="9"/>
  <c r="D972" i="9"/>
  <c r="D971" i="9" s="1"/>
  <c r="C972" i="9"/>
  <c r="C971" i="9" s="1"/>
  <c r="E971" i="9"/>
  <c r="K969" i="9"/>
  <c r="K968" i="9" s="1"/>
  <c r="J969" i="9"/>
  <c r="I969" i="9"/>
  <c r="H969" i="9"/>
  <c r="H968" i="9" s="1"/>
  <c r="G969" i="9"/>
  <c r="F969" i="9"/>
  <c r="F968" i="9" s="1"/>
  <c r="E969" i="9"/>
  <c r="E968" i="9" s="1"/>
  <c r="D969" i="9"/>
  <c r="D968" i="9" s="1"/>
  <c r="C969" i="9"/>
  <c r="C968" i="9" s="1"/>
  <c r="J968" i="9"/>
  <c r="I968" i="9"/>
  <c r="G968" i="9"/>
  <c r="K963" i="9"/>
  <c r="K962" i="9" s="1"/>
  <c r="J963" i="9"/>
  <c r="J962" i="9" s="1"/>
  <c r="I963" i="9"/>
  <c r="I962" i="9" s="1"/>
  <c r="H963" i="9"/>
  <c r="H962" i="9" s="1"/>
  <c r="G963" i="9"/>
  <c r="G962" i="9" s="1"/>
  <c r="F963" i="9"/>
  <c r="F962" i="9" s="1"/>
  <c r="E963" i="9"/>
  <c r="E962" i="9" s="1"/>
  <c r="D963" i="9"/>
  <c r="D962" i="9" s="1"/>
  <c r="C963" i="9"/>
  <c r="C962" i="9" s="1"/>
  <c r="K958" i="9"/>
  <c r="K957" i="9" s="1"/>
  <c r="J958" i="9"/>
  <c r="I958" i="9"/>
  <c r="H958" i="9"/>
  <c r="H957" i="9" s="1"/>
  <c r="G958" i="9"/>
  <c r="G957" i="9" s="1"/>
  <c r="F958" i="9"/>
  <c r="F957" i="9" s="1"/>
  <c r="E958" i="9"/>
  <c r="E957" i="9" s="1"/>
  <c r="D958" i="9"/>
  <c r="D957" i="9" s="1"/>
  <c r="C958" i="9"/>
  <c r="C957" i="9" s="1"/>
  <c r="J957" i="9"/>
  <c r="I957" i="9"/>
  <c r="K955" i="9"/>
  <c r="K954" i="9" s="1"/>
  <c r="J955" i="9"/>
  <c r="J954" i="9" s="1"/>
  <c r="I955" i="9"/>
  <c r="I954" i="9" s="1"/>
  <c r="H955" i="9"/>
  <c r="G955" i="9"/>
  <c r="G954" i="9" s="1"/>
  <c r="F955" i="9"/>
  <c r="F954" i="9" s="1"/>
  <c r="E955" i="9"/>
  <c r="E954" i="9" s="1"/>
  <c r="D955" i="9"/>
  <c r="D954" i="9" s="1"/>
  <c r="C955" i="9"/>
  <c r="C954" i="9" s="1"/>
  <c r="H954" i="9"/>
  <c r="K952" i="9"/>
  <c r="K951" i="9" s="1"/>
  <c r="J952" i="9"/>
  <c r="I952" i="9"/>
  <c r="I951" i="9" s="1"/>
  <c r="H952" i="9"/>
  <c r="H951" i="9" s="1"/>
  <c r="G952" i="9"/>
  <c r="G951" i="9" s="1"/>
  <c r="F952" i="9"/>
  <c r="E952" i="9"/>
  <c r="E951" i="9" s="1"/>
  <c r="D952" i="9"/>
  <c r="D951" i="9" s="1"/>
  <c r="C952" i="9"/>
  <c r="C951" i="9" s="1"/>
  <c r="J951" i="9"/>
  <c r="F951" i="9"/>
  <c r="K948" i="9"/>
  <c r="K947" i="9" s="1"/>
  <c r="J948" i="9"/>
  <c r="J947" i="9" s="1"/>
  <c r="I948" i="9"/>
  <c r="I947" i="9" s="1"/>
  <c r="H948" i="9"/>
  <c r="H947" i="9" s="1"/>
  <c r="G948" i="9"/>
  <c r="G947" i="9" s="1"/>
  <c r="F948" i="9"/>
  <c r="F947" i="9" s="1"/>
  <c r="E948" i="9"/>
  <c r="E947" i="9" s="1"/>
  <c r="D948" i="9"/>
  <c r="D947" i="9" s="1"/>
  <c r="C948" i="9"/>
  <c r="C947" i="9"/>
  <c r="K945" i="9"/>
  <c r="K944" i="9" s="1"/>
  <c r="J945" i="9"/>
  <c r="I945" i="9"/>
  <c r="H945" i="9"/>
  <c r="H944" i="9" s="1"/>
  <c r="G945" i="9"/>
  <c r="F945" i="9"/>
  <c r="F944" i="9" s="1"/>
  <c r="E945" i="9"/>
  <c r="E944" i="9" s="1"/>
  <c r="D945" i="9"/>
  <c r="D944" i="9" s="1"/>
  <c r="C945" i="9"/>
  <c r="J944" i="9"/>
  <c r="I944" i="9"/>
  <c r="G944" i="9"/>
  <c r="C944" i="9"/>
  <c r="K941" i="9"/>
  <c r="K940" i="9" s="1"/>
  <c r="J941" i="9"/>
  <c r="J940" i="9" s="1"/>
  <c r="I941" i="9"/>
  <c r="I940" i="9" s="1"/>
  <c r="H941" i="9"/>
  <c r="H940" i="9" s="1"/>
  <c r="G941" i="9"/>
  <c r="G940" i="9" s="1"/>
  <c r="F941" i="9"/>
  <c r="F940" i="9" s="1"/>
  <c r="E941" i="9"/>
  <c r="E940" i="9" s="1"/>
  <c r="D941" i="9"/>
  <c r="D940" i="9" s="1"/>
  <c r="C941" i="9"/>
  <c r="C940" i="9" s="1"/>
  <c r="K937" i="9"/>
  <c r="K936" i="9" s="1"/>
  <c r="J937" i="9"/>
  <c r="J936" i="9" s="1"/>
  <c r="I937" i="9"/>
  <c r="I936" i="9" s="1"/>
  <c r="H937" i="9"/>
  <c r="H936" i="9" s="1"/>
  <c r="G937" i="9"/>
  <c r="G936" i="9" s="1"/>
  <c r="F937" i="9"/>
  <c r="F936" i="9" s="1"/>
  <c r="E937" i="9"/>
  <c r="E936" i="9" s="1"/>
  <c r="D937" i="9"/>
  <c r="D936" i="9" s="1"/>
  <c r="C937" i="9"/>
  <c r="C936" i="9" s="1"/>
  <c r="K934" i="9"/>
  <c r="K933" i="9" s="1"/>
  <c r="J934" i="9"/>
  <c r="J933" i="9" s="1"/>
  <c r="I934" i="9"/>
  <c r="I933" i="9" s="1"/>
  <c r="H934" i="9"/>
  <c r="H933" i="9" s="1"/>
  <c r="G934" i="9"/>
  <c r="G933" i="9" s="1"/>
  <c r="F934" i="9"/>
  <c r="F933" i="9" s="1"/>
  <c r="E934" i="9"/>
  <c r="E933" i="9" s="1"/>
  <c r="D934" i="9"/>
  <c r="D933" i="9" s="1"/>
  <c r="C934" i="9"/>
  <c r="C933" i="9" s="1"/>
  <c r="K931" i="9"/>
  <c r="K930" i="9" s="1"/>
  <c r="J931" i="9"/>
  <c r="J930" i="9" s="1"/>
  <c r="I931" i="9"/>
  <c r="I930" i="9" s="1"/>
  <c r="H931" i="9"/>
  <c r="H930" i="9" s="1"/>
  <c r="G931" i="9"/>
  <c r="F931" i="9"/>
  <c r="F930" i="9" s="1"/>
  <c r="E931" i="9"/>
  <c r="E930" i="9" s="1"/>
  <c r="D931" i="9"/>
  <c r="D930" i="9" s="1"/>
  <c r="C931" i="9"/>
  <c r="C930" i="9" s="1"/>
  <c r="G930" i="9"/>
  <c r="K928" i="9"/>
  <c r="K927" i="9" s="1"/>
  <c r="J928" i="9"/>
  <c r="J927" i="9" s="1"/>
  <c r="I928" i="9"/>
  <c r="I927" i="9" s="1"/>
  <c r="H928" i="9"/>
  <c r="H927" i="9" s="1"/>
  <c r="G928" i="9"/>
  <c r="G927" i="9" s="1"/>
  <c r="F928" i="9"/>
  <c r="F927" i="9" s="1"/>
  <c r="E928" i="9"/>
  <c r="E927" i="9" s="1"/>
  <c r="D928" i="9"/>
  <c r="D927" i="9" s="1"/>
  <c r="C928" i="9"/>
  <c r="C927" i="9" s="1"/>
  <c r="K925" i="9"/>
  <c r="K924" i="9" s="1"/>
  <c r="J925" i="9"/>
  <c r="I925" i="9"/>
  <c r="H925" i="9"/>
  <c r="H924" i="9" s="1"/>
  <c r="G925" i="9"/>
  <c r="G924" i="9" s="1"/>
  <c r="F925" i="9"/>
  <c r="F924" i="9" s="1"/>
  <c r="E925" i="9"/>
  <c r="E924" i="9" s="1"/>
  <c r="D925" i="9"/>
  <c r="D924" i="9" s="1"/>
  <c r="C925" i="9"/>
  <c r="C924" i="9" s="1"/>
  <c r="J924" i="9"/>
  <c r="I924" i="9"/>
  <c r="K922" i="9"/>
  <c r="K921" i="9" s="1"/>
  <c r="J922" i="9"/>
  <c r="J921" i="9" s="1"/>
  <c r="I922" i="9"/>
  <c r="I921" i="9" s="1"/>
  <c r="H922" i="9"/>
  <c r="H921" i="9" s="1"/>
  <c r="G922" i="9"/>
  <c r="G921" i="9" s="1"/>
  <c r="F922" i="9"/>
  <c r="F921" i="9" s="1"/>
  <c r="E922" i="9"/>
  <c r="D922" i="9"/>
  <c r="D921" i="9" s="1"/>
  <c r="C922" i="9"/>
  <c r="C921" i="9" s="1"/>
  <c r="E921" i="9"/>
  <c r="K916" i="9"/>
  <c r="K915" i="9" s="1"/>
  <c r="J916" i="9"/>
  <c r="I916" i="9"/>
  <c r="H916" i="9"/>
  <c r="H915" i="9" s="1"/>
  <c r="G916" i="9"/>
  <c r="G915" i="9" s="1"/>
  <c r="F916" i="9"/>
  <c r="F915" i="9" s="1"/>
  <c r="E916" i="9"/>
  <c r="D916" i="9"/>
  <c r="D915" i="9" s="1"/>
  <c r="C916" i="9"/>
  <c r="C915" i="9" s="1"/>
  <c r="J915" i="9"/>
  <c r="I915" i="9"/>
  <c r="E915" i="9"/>
  <c r="K912" i="9"/>
  <c r="J912" i="9"/>
  <c r="I912" i="9"/>
  <c r="H912" i="9"/>
  <c r="G912" i="9"/>
  <c r="F912" i="9"/>
  <c r="E912" i="9"/>
  <c r="D912" i="9"/>
  <c r="C912" i="9"/>
  <c r="K907" i="9"/>
  <c r="J907" i="9"/>
  <c r="I907" i="9"/>
  <c r="H907" i="9"/>
  <c r="G907" i="9"/>
  <c r="F907" i="9"/>
  <c r="E907" i="9"/>
  <c r="D907" i="9"/>
  <c r="C907" i="9"/>
  <c r="K903" i="9"/>
  <c r="K902" i="9" s="1"/>
  <c r="J903" i="9"/>
  <c r="J902" i="9" s="1"/>
  <c r="I903" i="9"/>
  <c r="I902" i="9" s="1"/>
  <c r="H903" i="9"/>
  <c r="H902" i="9" s="1"/>
  <c r="G903" i="9"/>
  <c r="G902" i="9" s="1"/>
  <c r="F903" i="9"/>
  <c r="F902" i="9" s="1"/>
  <c r="E903" i="9"/>
  <c r="E902" i="9" s="1"/>
  <c r="D903" i="9"/>
  <c r="D902" i="9" s="1"/>
  <c r="C903" i="9"/>
  <c r="C902" i="9" s="1"/>
  <c r="K899" i="9"/>
  <c r="K898" i="9" s="1"/>
  <c r="J899" i="9"/>
  <c r="J898" i="9" s="1"/>
  <c r="I899" i="9"/>
  <c r="I898" i="9" s="1"/>
  <c r="H899" i="9"/>
  <c r="H898" i="9" s="1"/>
  <c r="G899" i="9"/>
  <c r="G898" i="9" s="1"/>
  <c r="F899" i="9"/>
  <c r="F898" i="9" s="1"/>
  <c r="E899" i="9"/>
  <c r="D899" i="9"/>
  <c r="D898" i="9" s="1"/>
  <c r="C899" i="9"/>
  <c r="C898" i="9" s="1"/>
  <c r="E898" i="9"/>
  <c r="K895" i="9"/>
  <c r="K894" i="9" s="1"/>
  <c r="J895" i="9"/>
  <c r="I895" i="9"/>
  <c r="I894" i="9" s="1"/>
  <c r="H895" i="9"/>
  <c r="H894" i="9" s="1"/>
  <c r="G895" i="9"/>
  <c r="G894" i="9" s="1"/>
  <c r="F895" i="9"/>
  <c r="F894" i="9" s="1"/>
  <c r="E895" i="9"/>
  <c r="E894" i="9" s="1"/>
  <c r="D895" i="9"/>
  <c r="D894" i="9" s="1"/>
  <c r="C895" i="9"/>
  <c r="C894" i="9" s="1"/>
  <c r="J894" i="9"/>
  <c r="K890" i="9"/>
  <c r="K889" i="9" s="1"/>
  <c r="J890" i="9"/>
  <c r="I890" i="9"/>
  <c r="H890" i="9"/>
  <c r="G890" i="9"/>
  <c r="G889" i="9" s="1"/>
  <c r="F890" i="9"/>
  <c r="F889" i="9" s="1"/>
  <c r="E890" i="9"/>
  <c r="E889" i="9" s="1"/>
  <c r="D890" i="9"/>
  <c r="D889" i="9" s="1"/>
  <c r="C890" i="9"/>
  <c r="C889" i="9" s="1"/>
  <c r="J889" i="9"/>
  <c r="I889" i="9"/>
  <c r="H889" i="9"/>
  <c r="K886" i="9"/>
  <c r="K885" i="9" s="1"/>
  <c r="J886" i="9"/>
  <c r="J885" i="9" s="1"/>
  <c r="I886" i="9"/>
  <c r="I885" i="9" s="1"/>
  <c r="H886" i="9"/>
  <c r="H885" i="9" s="1"/>
  <c r="G886" i="9"/>
  <c r="G885" i="9" s="1"/>
  <c r="F886" i="9"/>
  <c r="F885" i="9" s="1"/>
  <c r="E886" i="9"/>
  <c r="E885" i="9" s="1"/>
  <c r="D886" i="9"/>
  <c r="D885" i="9" s="1"/>
  <c r="C886" i="9"/>
  <c r="C885" i="9" s="1"/>
  <c r="K882" i="9"/>
  <c r="K881" i="9" s="1"/>
  <c r="J882" i="9"/>
  <c r="J881" i="9" s="1"/>
  <c r="I882" i="9"/>
  <c r="H882" i="9"/>
  <c r="H881" i="9" s="1"/>
  <c r="G882" i="9"/>
  <c r="G881" i="9" s="1"/>
  <c r="F882" i="9"/>
  <c r="F881" i="9" s="1"/>
  <c r="E882" i="9"/>
  <c r="E881" i="9" s="1"/>
  <c r="D882" i="9"/>
  <c r="D881" i="9" s="1"/>
  <c r="C882" i="9"/>
  <c r="C881" i="9" s="1"/>
  <c r="I881" i="9"/>
  <c r="K869" i="9"/>
  <c r="K868" i="9" s="1"/>
  <c r="J869" i="9"/>
  <c r="J868" i="9" s="1"/>
  <c r="I869" i="9"/>
  <c r="I868" i="9" s="1"/>
  <c r="H869" i="9"/>
  <c r="H868" i="9" s="1"/>
  <c r="G869" i="9"/>
  <c r="G868" i="9" s="1"/>
  <c r="F869" i="9"/>
  <c r="F868" i="9" s="1"/>
  <c r="E869" i="9"/>
  <c r="E868" i="9" s="1"/>
  <c r="D869" i="9"/>
  <c r="D868" i="9" s="1"/>
  <c r="C869" i="9"/>
  <c r="C868" i="9" s="1"/>
  <c r="K864" i="9"/>
  <c r="K863" i="9" s="1"/>
  <c r="J864" i="9"/>
  <c r="J863" i="9" s="1"/>
  <c r="I864" i="9"/>
  <c r="H864" i="9"/>
  <c r="H863" i="9" s="1"/>
  <c r="G864" i="9"/>
  <c r="G863" i="9" s="1"/>
  <c r="F864" i="9"/>
  <c r="F863" i="9" s="1"/>
  <c r="E864" i="9"/>
  <c r="E863" i="9" s="1"/>
  <c r="D864" i="9"/>
  <c r="D863" i="9" s="1"/>
  <c r="C864" i="9"/>
  <c r="C863" i="9" s="1"/>
  <c r="I863" i="9"/>
  <c r="K853" i="9"/>
  <c r="J853" i="9"/>
  <c r="J852" i="9" s="1"/>
  <c r="I853" i="9"/>
  <c r="I852" i="9" s="1"/>
  <c r="H853" i="9"/>
  <c r="H852" i="9" s="1"/>
  <c r="G853" i="9"/>
  <c r="G852" i="9" s="1"/>
  <c r="F853" i="9"/>
  <c r="F852" i="9" s="1"/>
  <c r="E853" i="9"/>
  <c r="E852" i="9" s="1"/>
  <c r="D853" i="9"/>
  <c r="D852" i="9" s="1"/>
  <c r="C853" i="9"/>
  <c r="K852" i="9"/>
  <c r="C852" i="9"/>
  <c r="K850" i="9"/>
  <c r="J850" i="9"/>
  <c r="I850" i="9"/>
  <c r="H850" i="9"/>
  <c r="G850" i="9"/>
  <c r="F850" i="9"/>
  <c r="E850" i="9"/>
  <c r="D850" i="9"/>
  <c r="C850" i="9"/>
  <c r="K843" i="9"/>
  <c r="J843" i="9"/>
  <c r="I843" i="9"/>
  <c r="H843" i="9"/>
  <c r="G843" i="9"/>
  <c r="F843" i="9"/>
  <c r="E843" i="9"/>
  <c r="D843" i="9"/>
  <c r="C843" i="9"/>
  <c r="K840" i="9"/>
  <c r="K839" i="9" s="1"/>
  <c r="J840" i="9"/>
  <c r="J839" i="9" s="1"/>
  <c r="I840" i="9"/>
  <c r="H840" i="9"/>
  <c r="G840" i="9"/>
  <c r="G839" i="9" s="1"/>
  <c r="F840" i="9"/>
  <c r="F839" i="9" s="1"/>
  <c r="E840" i="9"/>
  <c r="E839" i="9" s="1"/>
  <c r="D840" i="9"/>
  <c r="D839" i="9" s="1"/>
  <c r="C840" i="9"/>
  <c r="C839" i="9" s="1"/>
  <c r="I839" i="9"/>
  <c r="H839" i="9"/>
  <c r="K836" i="9"/>
  <c r="K835" i="9" s="1"/>
  <c r="J836" i="9"/>
  <c r="J835" i="9" s="1"/>
  <c r="I836" i="9"/>
  <c r="I835" i="9" s="1"/>
  <c r="H836" i="9"/>
  <c r="H835" i="9" s="1"/>
  <c r="G836" i="9"/>
  <c r="G835" i="9" s="1"/>
  <c r="F836" i="9"/>
  <c r="F835" i="9" s="1"/>
  <c r="E836" i="9"/>
  <c r="E835" i="9" s="1"/>
  <c r="D836" i="9"/>
  <c r="D835" i="9" s="1"/>
  <c r="C836" i="9"/>
  <c r="C835" i="9" s="1"/>
  <c r="K833" i="9"/>
  <c r="K832" i="9" s="1"/>
  <c r="J833" i="9"/>
  <c r="J832" i="9" s="1"/>
  <c r="I833" i="9"/>
  <c r="H833" i="9"/>
  <c r="G833" i="9"/>
  <c r="G832" i="9" s="1"/>
  <c r="F833" i="9"/>
  <c r="F832" i="9" s="1"/>
  <c r="E833" i="9"/>
  <c r="E832" i="9" s="1"/>
  <c r="D833" i="9"/>
  <c r="D832" i="9" s="1"/>
  <c r="C833" i="9"/>
  <c r="C832" i="9" s="1"/>
  <c r="I832" i="9"/>
  <c r="H832" i="9"/>
  <c r="K830" i="9"/>
  <c r="K829" i="9" s="1"/>
  <c r="J830" i="9"/>
  <c r="J829" i="9" s="1"/>
  <c r="I830" i="9"/>
  <c r="I829" i="9" s="1"/>
  <c r="H830" i="9"/>
  <c r="H829" i="9" s="1"/>
  <c r="G830" i="9"/>
  <c r="G829" i="9" s="1"/>
  <c r="F830" i="9"/>
  <c r="F829" i="9" s="1"/>
  <c r="E830" i="9"/>
  <c r="E829" i="9" s="1"/>
  <c r="D830" i="9"/>
  <c r="D829" i="9" s="1"/>
  <c r="C830" i="9"/>
  <c r="C829" i="9" s="1"/>
  <c r="K827" i="9"/>
  <c r="K826" i="9" s="1"/>
  <c r="J827" i="9"/>
  <c r="J826" i="9" s="1"/>
  <c r="I827" i="9"/>
  <c r="I826" i="9" s="1"/>
  <c r="H827" i="9"/>
  <c r="H826" i="9" s="1"/>
  <c r="G827" i="9"/>
  <c r="G826" i="9" s="1"/>
  <c r="F827" i="9"/>
  <c r="F826" i="9" s="1"/>
  <c r="E827" i="9"/>
  <c r="E826" i="9" s="1"/>
  <c r="D827" i="9"/>
  <c r="D826" i="9" s="1"/>
  <c r="C827" i="9"/>
  <c r="C826" i="9" s="1"/>
  <c r="K824" i="9"/>
  <c r="K823" i="9" s="1"/>
  <c r="J824" i="9"/>
  <c r="J823" i="9" s="1"/>
  <c r="I824" i="9"/>
  <c r="I823" i="9" s="1"/>
  <c r="H824" i="9"/>
  <c r="H823" i="9" s="1"/>
  <c r="G824" i="9"/>
  <c r="G823" i="9" s="1"/>
  <c r="F824" i="9"/>
  <c r="F823" i="9" s="1"/>
  <c r="E824" i="9"/>
  <c r="E823" i="9" s="1"/>
  <c r="D824" i="9"/>
  <c r="D823" i="9" s="1"/>
  <c r="C824" i="9"/>
  <c r="C823" i="9" s="1"/>
  <c r="K814" i="9"/>
  <c r="K813" i="9" s="1"/>
  <c r="J814" i="9"/>
  <c r="J813" i="9" s="1"/>
  <c r="I814" i="9"/>
  <c r="I813" i="9" s="1"/>
  <c r="H814" i="9"/>
  <c r="H813" i="9" s="1"/>
  <c r="G814" i="9"/>
  <c r="G813" i="9" s="1"/>
  <c r="F814" i="9"/>
  <c r="F813" i="9" s="1"/>
  <c r="E814" i="9"/>
  <c r="E813" i="9" s="1"/>
  <c r="D814" i="9"/>
  <c r="D813" i="9" s="1"/>
  <c r="C814" i="9"/>
  <c r="C813" i="9" s="1"/>
  <c r="K811" i="9"/>
  <c r="K810" i="9" s="1"/>
  <c r="J811" i="9"/>
  <c r="I811" i="9"/>
  <c r="I810" i="9" s="1"/>
  <c r="H811" i="9"/>
  <c r="H810" i="9" s="1"/>
  <c r="G811" i="9"/>
  <c r="G810" i="9" s="1"/>
  <c r="F811" i="9"/>
  <c r="E811" i="9"/>
  <c r="E810" i="9" s="1"/>
  <c r="D811" i="9"/>
  <c r="D810" i="9" s="1"/>
  <c r="C811" i="9"/>
  <c r="C810" i="9" s="1"/>
  <c r="J810" i="9"/>
  <c r="F810" i="9"/>
  <c r="K807" i="9"/>
  <c r="K806" i="9" s="1"/>
  <c r="J807" i="9"/>
  <c r="J806" i="9" s="1"/>
  <c r="I807" i="9"/>
  <c r="I806" i="9" s="1"/>
  <c r="H807" i="9"/>
  <c r="H806" i="9" s="1"/>
  <c r="G807" i="9"/>
  <c r="G806" i="9" s="1"/>
  <c r="F807" i="9"/>
  <c r="F806" i="9" s="1"/>
  <c r="E807" i="9"/>
  <c r="E806" i="9" s="1"/>
  <c r="D807" i="9"/>
  <c r="D806" i="9" s="1"/>
  <c r="C807" i="9"/>
  <c r="C806" i="9" s="1"/>
  <c r="K804" i="9"/>
  <c r="K803" i="9" s="1"/>
  <c r="J804" i="9"/>
  <c r="I804" i="9"/>
  <c r="I803" i="9" s="1"/>
  <c r="H804" i="9"/>
  <c r="H803" i="9" s="1"/>
  <c r="G804" i="9"/>
  <c r="G803" i="9" s="1"/>
  <c r="F804" i="9"/>
  <c r="F803" i="9" s="1"/>
  <c r="E804" i="9"/>
  <c r="E803" i="9" s="1"/>
  <c r="D804" i="9"/>
  <c r="D803" i="9" s="1"/>
  <c r="C804" i="9"/>
  <c r="C803" i="9" s="1"/>
  <c r="J803" i="9"/>
  <c r="K800" i="9"/>
  <c r="K799" i="9" s="1"/>
  <c r="J800" i="9"/>
  <c r="J799" i="9" s="1"/>
  <c r="I800" i="9"/>
  <c r="I799" i="9" s="1"/>
  <c r="H800" i="9"/>
  <c r="G800" i="9"/>
  <c r="G799" i="9" s="1"/>
  <c r="F800" i="9"/>
  <c r="F799" i="9" s="1"/>
  <c r="E800" i="9"/>
  <c r="E799" i="9" s="1"/>
  <c r="D800" i="9"/>
  <c r="C800" i="9"/>
  <c r="C799" i="9" s="1"/>
  <c r="H799" i="9"/>
  <c r="D799" i="9"/>
  <c r="K795" i="9"/>
  <c r="J795" i="9"/>
  <c r="J794" i="9" s="1"/>
  <c r="I795" i="9"/>
  <c r="I794" i="9" s="1"/>
  <c r="H795" i="9"/>
  <c r="H794" i="9" s="1"/>
  <c r="G795" i="9"/>
  <c r="F795" i="9"/>
  <c r="F794" i="9" s="1"/>
  <c r="E795" i="9"/>
  <c r="E794" i="9" s="1"/>
  <c r="D795" i="9"/>
  <c r="D794" i="9" s="1"/>
  <c r="C795" i="9"/>
  <c r="K794" i="9"/>
  <c r="G794" i="9"/>
  <c r="C794" i="9"/>
  <c r="K791" i="9"/>
  <c r="K790" i="9" s="1"/>
  <c r="J791" i="9"/>
  <c r="J790" i="9" s="1"/>
  <c r="I791" i="9"/>
  <c r="I790" i="9" s="1"/>
  <c r="H791" i="9"/>
  <c r="H790" i="9" s="1"/>
  <c r="G791" i="9"/>
  <c r="G790" i="9" s="1"/>
  <c r="F791" i="9"/>
  <c r="F790" i="9" s="1"/>
  <c r="E791" i="9"/>
  <c r="E790" i="9" s="1"/>
  <c r="D791" i="9"/>
  <c r="D790" i="9" s="1"/>
  <c r="C791" i="9"/>
  <c r="C790" i="9" s="1"/>
  <c r="K787" i="9"/>
  <c r="K786" i="9" s="1"/>
  <c r="J787" i="9"/>
  <c r="I787" i="9"/>
  <c r="I786" i="9" s="1"/>
  <c r="H787" i="9"/>
  <c r="H786" i="9" s="1"/>
  <c r="G787" i="9"/>
  <c r="G786" i="9" s="1"/>
  <c r="F787" i="9"/>
  <c r="F786" i="9" s="1"/>
  <c r="E787" i="9"/>
  <c r="E786" i="9" s="1"/>
  <c r="D787" i="9"/>
  <c r="D786" i="9" s="1"/>
  <c r="C787" i="9"/>
  <c r="C786" i="9" s="1"/>
  <c r="J786" i="9"/>
  <c r="K784" i="9"/>
  <c r="K783" i="9" s="1"/>
  <c r="J784" i="9"/>
  <c r="J783" i="9" s="1"/>
  <c r="I784" i="9"/>
  <c r="I783" i="9" s="1"/>
  <c r="H784" i="9"/>
  <c r="H783" i="9" s="1"/>
  <c r="G784" i="9"/>
  <c r="G783" i="9" s="1"/>
  <c r="F784" i="9"/>
  <c r="F783" i="9" s="1"/>
  <c r="E784" i="9"/>
  <c r="E783" i="9" s="1"/>
  <c r="D784" i="9"/>
  <c r="D783" i="9" s="1"/>
  <c r="C784" i="9"/>
  <c r="C783" i="9" s="1"/>
  <c r="K781" i="9"/>
  <c r="J781" i="9"/>
  <c r="J780" i="9" s="1"/>
  <c r="I781" i="9"/>
  <c r="I780" i="9" s="1"/>
  <c r="H781" i="9"/>
  <c r="H780" i="9" s="1"/>
  <c r="G781" i="9"/>
  <c r="G780" i="9" s="1"/>
  <c r="F781" i="9"/>
  <c r="F780" i="9" s="1"/>
  <c r="E781" i="9"/>
  <c r="E780" i="9" s="1"/>
  <c r="D781" i="9"/>
  <c r="D780" i="9" s="1"/>
  <c r="C781" i="9"/>
  <c r="K780" i="9"/>
  <c r="C780" i="9"/>
  <c r="K776" i="9"/>
  <c r="K775" i="9" s="1"/>
  <c r="J776" i="9"/>
  <c r="J775" i="9" s="1"/>
  <c r="I776" i="9"/>
  <c r="I775" i="9" s="1"/>
  <c r="H776" i="9"/>
  <c r="H775" i="9" s="1"/>
  <c r="G776" i="9"/>
  <c r="G775" i="9" s="1"/>
  <c r="F776" i="9"/>
  <c r="F775" i="9" s="1"/>
  <c r="E776" i="9"/>
  <c r="E775" i="9" s="1"/>
  <c r="D776" i="9"/>
  <c r="D775" i="9" s="1"/>
  <c r="C776" i="9"/>
  <c r="C775" i="9" s="1"/>
  <c r="K773" i="9"/>
  <c r="K772" i="9" s="1"/>
  <c r="J773" i="9"/>
  <c r="I773" i="9"/>
  <c r="I772" i="9" s="1"/>
  <c r="H773" i="9"/>
  <c r="H772" i="9" s="1"/>
  <c r="G773" i="9"/>
  <c r="G772" i="9" s="1"/>
  <c r="F773" i="9"/>
  <c r="F772" i="9" s="1"/>
  <c r="E773" i="9"/>
  <c r="E772" i="9" s="1"/>
  <c r="D773" i="9"/>
  <c r="D772" i="9" s="1"/>
  <c r="C773" i="9"/>
  <c r="C772" i="9" s="1"/>
  <c r="J772" i="9"/>
  <c r="K770" i="9"/>
  <c r="K769" i="9" s="1"/>
  <c r="J770" i="9"/>
  <c r="J769" i="9" s="1"/>
  <c r="I770" i="9"/>
  <c r="I769" i="9" s="1"/>
  <c r="H770" i="9"/>
  <c r="H769" i="9" s="1"/>
  <c r="G770" i="9"/>
  <c r="G769" i="9" s="1"/>
  <c r="F770" i="9"/>
  <c r="F769" i="9" s="1"/>
  <c r="E770" i="9"/>
  <c r="E769" i="9" s="1"/>
  <c r="D770" i="9"/>
  <c r="D769" i="9" s="1"/>
  <c r="C770" i="9"/>
  <c r="C769" i="9" s="1"/>
  <c r="K766" i="9"/>
  <c r="K765" i="9" s="1"/>
  <c r="J766" i="9"/>
  <c r="J765" i="9" s="1"/>
  <c r="I766" i="9"/>
  <c r="I765" i="9" s="1"/>
  <c r="H766" i="9"/>
  <c r="H765" i="9" s="1"/>
  <c r="G766" i="9"/>
  <c r="G765" i="9" s="1"/>
  <c r="F766" i="9"/>
  <c r="F765" i="9" s="1"/>
  <c r="E766" i="9"/>
  <c r="E765" i="9" s="1"/>
  <c r="D766" i="9"/>
  <c r="D765" i="9" s="1"/>
  <c r="C766" i="9"/>
  <c r="C765" i="9" s="1"/>
  <c r="K763" i="9"/>
  <c r="K762" i="9" s="1"/>
  <c r="J763" i="9"/>
  <c r="J762" i="9" s="1"/>
  <c r="I763" i="9"/>
  <c r="I762" i="9" s="1"/>
  <c r="H763" i="9"/>
  <c r="H762" i="9" s="1"/>
  <c r="G763" i="9"/>
  <c r="G762" i="9" s="1"/>
  <c r="F763" i="9"/>
  <c r="F762" i="9" s="1"/>
  <c r="E763" i="9"/>
  <c r="E762" i="9" s="1"/>
  <c r="D763" i="9"/>
  <c r="D762" i="9" s="1"/>
  <c r="C763" i="9"/>
  <c r="C762" i="9" s="1"/>
  <c r="K761" i="9"/>
  <c r="K759" i="9"/>
  <c r="K758" i="9"/>
  <c r="J748" i="9"/>
  <c r="J747" i="9" s="1"/>
  <c r="I748" i="9"/>
  <c r="I747" i="9" s="1"/>
  <c r="H748" i="9"/>
  <c r="H747" i="9" s="1"/>
  <c r="G748" i="9"/>
  <c r="G747" i="9" s="1"/>
  <c r="F748" i="9"/>
  <c r="F747" i="9" s="1"/>
  <c r="E748" i="9"/>
  <c r="E747" i="9" s="1"/>
  <c r="D748" i="9"/>
  <c r="D747" i="9" s="1"/>
  <c r="C748" i="9"/>
  <c r="C747" i="9" s="1"/>
  <c r="K744" i="9"/>
  <c r="K743" i="9" s="1"/>
  <c r="J744" i="9"/>
  <c r="J743" i="9" s="1"/>
  <c r="I744" i="9"/>
  <c r="I743" i="9" s="1"/>
  <c r="H744" i="9"/>
  <c r="H743" i="9" s="1"/>
  <c r="G744" i="9"/>
  <c r="G743" i="9" s="1"/>
  <c r="F744" i="9"/>
  <c r="F743" i="9" s="1"/>
  <c r="E744" i="9"/>
  <c r="E743" i="9" s="1"/>
  <c r="D744" i="9"/>
  <c r="D743" i="9" s="1"/>
  <c r="C744" i="9"/>
  <c r="C743" i="9" s="1"/>
  <c r="K740" i="9"/>
  <c r="J740" i="9"/>
  <c r="I740" i="9"/>
  <c r="H740" i="9"/>
  <c r="G740" i="9"/>
  <c r="F740" i="9"/>
  <c r="E740" i="9"/>
  <c r="D740" i="9"/>
  <c r="C740" i="9"/>
  <c r="K738" i="9"/>
  <c r="J738" i="9"/>
  <c r="I738" i="9"/>
  <c r="H738" i="9"/>
  <c r="G738" i="9"/>
  <c r="F738" i="9"/>
  <c r="E738" i="9"/>
  <c r="D738" i="9"/>
  <c r="C738" i="9"/>
  <c r="K736" i="9"/>
  <c r="J736" i="9"/>
  <c r="I736" i="9"/>
  <c r="H736" i="9"/>
  <c r="G736" i="9"/>
  <c r="F736" i="9"/>
  <c r="E736" i="9"/>
  <c r="D736" i="9"/>
  <c r="C736" i="9"/>
  <c r="K732" i="9"/>
  <c r="J732" i="9"/>
  <c r="I732" i="9"/>
  <c r="H732" i="9"/>
  <c r="G732" i="9"/>
  <c r="F732" i="9"/>
  <c r="E732" i="9"/>
  <c r="D732" i="9"/>
  <c r="C732" i="9"/>
  <c r="K730" i="9"/>
  <c r="J730" i="9"/>
  <c r="I730" i="9"/>
  <c r="H730" i="9"/>
  <c r="G730" i="9"/>
  <c r="F730" i="9"/>
  <c r="E730" i="9"/>
  <c r="D730" i="9"/>
  <c r="C730" i="9"/>
  <c r="K727" i="9"/>
  <c r="J727" i="9"/>
  <c r="I727" i="9"/>
  <c r="H727" i="9"/>
  <c r="G727" i="9"/>
  <c r="F727" i="9"/>
  <c r="E727" i="9"/>
  <c r="D727" i="9"/>
  <c r="C727" i="9"/>
  <c r="K725" i="9"/>
  <c r="J725" i="9"/>
  <c r="I725" i="9"/>
  <c r="H725" i="9"/>
  <c r="G725" i="9"/>
  <c r="F725" i="9"/>
  <c r="E725" i="9"/>
  <c r="D725" i="9"/>
  <c r="C725" i="9"/>
  <c r="K717" i="9"/>
  <c r="J717" i="9"/>
  <c r="I717" i="9"/>
  <c r="H717" i="9"/>
  <c r="G717" i="9"/>
  <c r="F717" i="9"/>
  <c r="E717" i="9"/>
  <c r="D717" i="9"/>
  <c r="C717" i="9"/>
  <c r="K691" i="9"/>
  <c r="J691" i="9"/>
  <c r="I691" i="9"/>
  <c r="H691" i="9"/>
  <c r="G691" i="9"/>
  <c r="F691" i="9"/>
  <c r="E691" i="9"/>
  <c r="D691" i="9"/>
  <c r="C691" i="9"/>
  <c r="K686" i="9"/>
  <c r="J686" i="9"/>
  <c r="I686" i="9"/>
  <c r="H686" i="9"/>
  <c r="G686" i="9"/>
  <c r="F686" i="9"/>
  <c r="E686" i="9"/>
  <c r="D686" i="9"/>
  <c r="C686" i="9"/>
  <c r="K683" i="9"/>
  <c r="J683" i="9"/>
  <c r="I683" i="9"/>
  <c r="H683" i="9"/>
  <c r="G683" i="9"/>
  <c r="F683" i="9"/>
  <c r="E683" i="9"/>
  <c r="D683" i="9"/>
  <c r="C683" i="9"/>
  <c r="K668" i="9"/>
  <c r="J668" i="9"/>
  <c r="I668" i="9"/>
  <c r="H668" i="9"/>
  <c r="G668" i="9"/>
  <c r="F668" i="9"/>
  <c r="E668" i="9"/>
  <c r="D668" i="9"/>
  <c r="C668" i="9"/>
  <c r="K662" i="9"/>
  <c r="K661" i="9"/>
  <c r="J648" i="9"/>
  <c r="J647" i="9" s="1"/>
  <c r="I648" i="9"/>
  <c r="I647" i="9" s="1"/>
  <c r="H648" i="9"/>
  <c r="H647" i="9" s="1"/>
  <c r="G648" i="9"/>
  <c r="G647" i="9" s="1"/>
  <c r="F648" i="9"/>
  <c r="F647" i="9" s="1"/>
  <c r="E648" i="9"/>
  <c r="E647" i="9" s="1"/>
  <c r="D648" i="9"/>
  <c r="D647" i="9" s="1"/>
  <c r="C648" i="9"/>
  <c r="C647" i="9" s="1"/>
  <c r="K644" i="9"/>
  <c r="J644" i="9"/>
  <c r="I644" i="9"/>
  <c r="H644" i="9"/>
  <c r="G644" i="9"/>
  <c r="F644" i="9"/>
  <c r="E644" i="9"/>
  <c r="D644" i="9"/>
  <c r="C644" i="9"/>
  <c r="K642" i="9"/>
  <c r="J642" i="9"/>
  <c r="I642" i="9"/>
  <c r="H642" i="9"/>
  <c r="G642" i="9"/>
  <c r="F642" i="9"/>
  <c r="E642" i="9"/>
  <c r="D642" i="9"/>
  <c r="C642" i="9"/>
  <c r="K638" i="9"/>
  <c r="J638" i="9"/>
  <c r="I638" i="9"/>
  <c r="H638" i="9"/>
  <c r="G638" i="9"/>
  <c r="F638" i="9"/>
  <c r="E638" i="9"/>
  <c r="D638" i="9"/>
  <c r="C638" i="9"/>
  <c r="K634" i="9"/>
  <c r="J634" i="9"/>
  <c r="I634" i="9"/>
  <c r="H634" i="9"/>
  <c r="G634" i="9"/>
  <c r="F634" i="9"/>
  <c r="E634" i="9"/>
  <c r="D634" i="9"/>
  <c r="C634" i="9"/>
  <c r="K632" i="9"/>
  <c r="J632" i="9"/>
  <c r="I632" i="9"/>
  <c r="H632" i="9"/>
  <c r="G632" i="9"/>
  <c r="F632" i="9"/>
  <c r="E632" i="9"/>
  <c r="D632" i="9"/>
  <c r="C632" i="9"/>
  <c r="K628" i="9"/>
  <c r="J628" i="9"/>
  <c r="I628" i="9"/>
  <c r="H628" i="9"/>
  <c r="G628" i="9"/>
  <c r="F628" i="9"/>
  <c r="E628" i="9"/>
  <c r="D628" i="9"/>
  <c r="C628" i="9"/>
  <c r="K626" i="9"/>
  <c r="J626" i="9"/>
  <c r="I626" i="9"/>
  <c r="H626" i="9"/>
  <c r="G626" i="9"/>
  <c r="F626" i="9"/>
  <c r="E626" i="9"/>
  <c r="D626" i="9"/>
  <c r="C626" i="9"/>
  <c r="K625" i="9"/>
  <c r="K624" i="9"/>
  <c r="K623" i="9"/>
  <c r="K622" i="9"/>
  <c r="K621" i="9"/>
  <c r="J610" i="9"/>
  <c r="I610" i="9"/>
  <c r="H610" i="9"/>
  <c r="G610" i="9"/>
  <c r="F610" i="9"/>
  <c r="E610" i="9"/>
  <c r="D610" i="9"/>
  <c r="C610" i="9"/>
  <c r="K605" i="9"/>
  <c r="K604" i="9" s="1"/>
  <c r="J605" i="9"/>
  <c r="I605" i="9"/>
  <c r="I604" i="9" s="1"/>
  <c r="H605" i="9"/>
  <c r="H604" i="9" s="1"/>
  <c r="G605" i="9"/>
  <c r="G604" i="9" s="1"/>
  <c r="F605" i="9"/>
  <c r="F604" i="9" s="1"/>
  <c r="E605" i="9"/>
  <c r="E604" i="9" s="1"/>
  <c r="D605" i="9"/>
  <c r="D604" i="9" s="1"/>
  <c r="C605" i="9"/>
  <c r="C604" i="9" s="1"/>
  <c r="J604" i="9"/>
  <c r="K591" i="9"/>
  <c r="K590" i="9" s="1"/>
  <c r="J591" i="9"/>
  <c r="J590" i="9" s="1"/>
  <c r="I591" i="9"/>
  <c r="I590" i="9" s="1"/>
  <c r="H591" i="9"/>
  <c r="H590" i="9" s="1"/>
  <c r="G591" i="9"/>
  <c r="G590" i="9" s="1"/>
  <c r="F591" i="9"/>
  <c r="F590" i="9" s="1"/>
  <c r="E591" i="9"/>
  <c r="E590" i="9" s="1"/>
  <c r="D591" i="9"/>
  <c r="D590" i="9" s="1"/>
  <c r="C591" i="9"/>
  <c r="C590" i="9" s="1"/>
  <c r="K573" i="9"/>
  <c r="K572" i="9" s="1"/>
  <c r="J573" i="9"/>
  <c r="I573" i="9"/>
  <c r="I572" i="9" s="1"/>
  <c r="H573" i="9"/>
  <c r="H572" i="9" s="1"/>
  <c r="G573" i="9"/>
  <c r="G572" i="9" s="1"/>
  <c r="F573" i="9"/>
  <c r="F572" i="9" s="1"/>
  <c r="E573" i="9"/>
  <c r="E572" i="9" s="1"/>
  <c r="D573" i="9"/>
  <c r="D572" i="9" s="1"/>
  <c r="C573" i="9"/>
  <c r="C572" i="9" s="1"/>
  <c r="J572" i="9"/>
  <c r="K561" i="9"/>
  <c r="K560" i="9" s="1"/>
  <c r="J561" i="9"/>
  <c r="J560" i="9" s="1"/>
  <c r="I561" i="9"/>
  <c r="I560" i="9" s="1"/>
  <c r="H561" i="9"/>
  <c r="H560" i="9" s="1"/>
  <c r="G561" i="9"/>
  <c r="G560" i="9" s="1"/>
  <c r="F561" i="9"/>
  <c r="F560" i="9" s="1"/>
  <c r="E561" i="9"/>
  <c r="E560" i="9" s="1"/>
  <c r="D561" i="9"/>
  <c r="D560" i="9" s="1"/>
  <c r="C561" i="9"/>
  <c r="C560" i="9" s="1"/>
  <c r="K558" i="9"/>
  <c r="J558" i="9"/>
  <c r="I558" i="9"/>
  <c r="H558" i="9"/>
  <c r="G558" i="9"/>
  <c r="F558" i="9"/>
  <c r="E558" i="9"/>
  <c r="D558" i="9"/>
  <c r="C558" i="9"/>
  <c r="K555" i="9"/>
  <c r="J555" i="9"/>
  <c r="I555" i="9"/>
  <c r="H555" i="9"/>
  <c r="G555" i="9"/>
  <c r="F555" i="9"/>
  <c r="E555" i="9"/>
  <c r="D555" i="9"/>
  <c r="C555" i="9"/>
  <c r="K551" i="9"/>
  <c r="J551" i="9"/>
  <c r="I551" i="9"/>
  <c r="H551" i="9"/>
  <c r="G551" i="9"/>
  <c r="F551" i="9"/>
  <c r="E551" i="9"/>
  <c r="D551" i="9"/>
  <c r="C551" i="9"/>
  <c r="K548" i="9"/>
  <c r="J548" i="9"/>
  <c r="I548" i="9"/>
  <c r="H548" i="9"/>
  <c r="G548" i="9"/>
  <c r="F548" i="9"/>
  <c r="E548" i="9"/>
  <c r="D548" i="9"/>
  <c r="C548" i="9"/>
  <c r="K546" i="9"/>
  <c r="J546" i="9"/>
  <c r="I546" i="9"/>
  <c r="H546" i="9"/>
  <c r="G546" i="9"/>
  <c r="F546" i="9"/>
  <c r="E546" i="9"/>
  <c r="D546" i="9"/>
  <c r="C546" i="9"/>
  <c r="K531" i="9"/>
  <c r="J531" i="9"/>
  <c r="I531" i="9"/>
  <c r="H531" i="9"/>
  <c r="G531" i="9"/>
  <c r="F531" i="9"/>
  <c r="E531" i="9"/>
  <c r="D531" i="9"/>
  <c r="C531" i="9"/>
  <c r="K526" i="9"/>
  <c r="K525" i="9" s="1"/>
  <c r="J526" i="9"/>
  <c r="I526" i="9"/>
  <c r="I525" i="9" s="1"/>
  <c r="H526" i="9"/>
  <c r="H525" i="9" s="1"/>
  <c r="G526" i="9"/>
  <c r="G525" i="9" s="1"/>
  <c r="F526" i="9"/>
  <c r="F525" i="9" s="1"/>
  <c r="E526" i="9"/>
  <c r="E525" i="9" s="1"/>
  <c r="D526" i="9"/>
  <c r="D525" i="9" s="1"/>
  <c r="C526" i="9"/>
  <c r="C525" i="9" s="1"/>
  <c r="J525" i="9"/>
  <c r="K520" i="9"/>
  <c r="K519" i="9" s="1"/>
  <c r="J520" i="9"/>
  <c r="J519" i="9" s="1"/>
  <c r="I520" i="9"/>
  <c r="I519" i="9" s="1"/>
  <c r="H520" i="9"/>
  <c r="H519" i="9" s="1"/>
  <c r="G520" i="9"/>
  <c r="G519" i="9" s="1"/>
  <c r="F520" i="9"/>
  <c r="F519" i="9" s="1"/>
  <c r="E520" i="9"/>
  <c r="E519" i="9" s="1"/>
  <c r="D520" i="9"/>
  <c r="D519" i="9" s="1"/>
  <c r="C520" i="9"/>
  <c r="C519" i="9" s="1"/>
  <c r="K514" i="9"/>
  <c r="J514" i="9"/>
  <c r="I514" i="9"/>
  <c r="H514" i="9"/>
  <c r="G514" i="9"/>
  <c r="F514" i="9"/>
  <c r="E514" i="9"/>
  <c r="D514" i="9"/>
  <c r="C514" i="9"/>
  <c r="K509" i="9"/>
  <c r="J509" i="9"/>
  <c r="I509" i="9"/>
  <c r="H509" i="9"/>
  <c r="G509" i="9"/>
  <c r="F509" i="9"/>
  <c r="E509" i="9"/>
  <c r="D509" i="9"/>
  <c r="C509" i="9"/>
  <c r="K502" i="9"/>
  <c r="J502" i="9"/>
  <c r="I502" i="9"/>
  <c r="H502" i="9"/>
  <c r="G502" i="9"/>
  <c r="F502" i="9"/>
  <c r="E502" i="9"/>
  <c r="D502" i="9"/>
  <c r="C502" i="9"/>
  <c r="K483" i="9"/>
  <c r="K482" i="9" s="1"/>
  <c r="J483" i="9"/>
  <c r="J482" i="9" s="1"/>
  <c r="I483" i="9"/>
  <c r="I482" i="9" s="1"/>
  <c r="H483" i="9"/>
  <c r="H482" i="9" s="1"/>
  <c r="G483" i="9"/>
  <c r="G482" i="9" s="1"/>
  <c r="F483" i="9"/>
  <c r="F482" i="9" s="1"/>
  <c r="E483" i="9"/>
  <c r="E482" i="9" s="1"/>
  <c r="D483" i="9"/>
  <c r="D482" i="9" s="1"/>
  <c r="C483" i="9"/>
  <c r="C482" i="9" s="1"/>
  <c r="K480" i="9"/>
  <c r="J480" i="9"/>
  <c r="I480" i="9"/>
  <c r="H480" i="9"/>
  <c r="G480" i="9"/>
  <c r="F480" i="9"/>
  <c r="E480" i="9"/>
  <c r="D480" i="9"/>
  <c r="C480" i="9"/>
  <c r="K478" i="9"/>
  <c r="J478" i="9"/>
  <c r="I478" i="9"/>
  <c r="H478" i="9"/>
  <c r="G478" i="9"/>
  <c r="F478" i="9"/>
  <c r="E478" i="9"/>
  <c r="D478" i="9"/>
  <c r="C478" i="9"/>
  <c r="K476" i="9"/>
  <c r="J476" i="9"/>
  <c r="I476" i="9"/>
  <c r="H476" i="9"/>
  <c r="G476" i="9"/>
  <c r="F476" i="9"/>
  <c r="E476" i="9"/>
  <c r="D476" i="9"/>
  <c r="C476" i="9"/>
  <c r="K474" i="9"/>
  <c r="J474" i="9"/>
  <c r="I474" i="9"/>
  <c r="H474" i="9"/>
  <c r="G474" i="9"/>
  <c r="F474" i="9"/>
  <c r="E474" i="9"/>
  <c r="D474" i="9"/>
  <c r="C474" i="9"/>
  <c r="K451" i="9"/>
  <c r="J451" i="9"/>
  <c r="I451" i="9"/>
  <c r="H451" i="9"/>
  <c r="G451" i="9"/>
  <c r="F451" i="9"/>
  <c r="E451" i="9"/>
  <c r="D451" i="9"/>
  <c r="C451" i="9"/>
  <c r="K443" i="9"/>
  <c r="J443" i="9"/>
  <c r="I443" i="9"/>
  <c r="H443" i="9"/>
  <c r="G443" i="9"/>
  <c r="F443" i="9"/>
  <c r="E443" i="9"/>
  <c r="D443" i="9"/>
  <c r="C443" i="9"/>
  <c r="K432" i="9"/>
  <c r="J432" i="9"/>
  <c r="I432" i="9"/>
  <c r="H432" i="9"/>
  <c r="G432" i="9"/>
  <c r="F432" i="9"/>
  <c r="E432" i="9"/>
  <c r="D432" i="9"/>
  <c r="C432" i="9"/>
  <c r="K422" i="9"/>
  <c r="J422" i="9"/>
  <c r="I422" i="9"/>
  <c r="H422" i="9"/>
  <c r="G422" i="9"/>
  <c r="F422" i="9"/>
  <c r="E422" i="9"/>
  <c r="D422" i="9"/>
  <c r="C422" i="9"/>
  <c r="K420" i="9"/>
  <c r="J420" i="9"/>
  <c r="I420" i="9"/>
  <c r="H420" i="9"/>
  <c r="G420" i="9"/>
  <c r="F420" i="9"/>
  <c r="E420" i="9"/>
  <c r="D420" i="9"/>
  <c r="C420" i="9"/>
  <c r="K417" i="9"/>
  <c r="J417" i="9"/>
  <c r="I417" i="9"/>
  <c r="H417" i="9"/>
  <c r="G417" i="9"/>
  <c r="F417" i="9"/>
  <c r="E417" i="9"/>
  <c r="D417" i="9"/>
  <c r="C417" i="9"/>
  <c r="K413" i="9"/>
  <c r="J413" i="9"/>
  <c r="I413" i="9"/>
  <c r="H413" i="9"/>
  <c r="G413" i="9"/>
  <c r="F413" i="9"/>
  <c r="E413" i="9"/>
  <c r="D413" i="9"/>
  <c r="C413" i="9"/>
  <c r="K403" i="9"/>
  <c r="J403" i="9"/>
  <c r="I403" i="9"/>
  <c r="H403" i="9"/>
  <c r="G403" i="9"/>
  <c r="F403" i="9"/>
  <c r="E403" i="9"/>
  <c r="D403" i="9"/>
  <c r="C403" i="9"/>
  <c r="K398" i="9"/>
  <c r="K397" i="9" s="1"/>
  <c r="J398" i="9"/>
  <c r="J397" i="9" s="1"/>
  <c r="I398" i="9"/>
  <c r="H398" i="9"/>
  <c r="H397" i="9" s="1"/>
  <c r="G398" i="9"/>
  <c r="G397" i="9" s="1"/>
  <c r="F398" i="9"/>
  <c r="F397" i="9" s="1"/>
  <c r="E398" i="9"/>
  <c r="E397" i="9" s="1"/>
  <c r="D398" i="9"/>
  <c r="D397" i="9" s="1"/>
  <c r="C398" i="9"/>
  <c r="C397" i="9" s="1"/>
  <c r="I397" i="9"/>
  <c r="K394" i="9"/>
  <c r="K393" i="9" s="1"/>
  <c r="J394" i="9"/>
  <c r="J393" i="9" s="1"/>
  <c r="I394" i="9"/>
  <c r="I393" i="9" s="1"/>
  <c r="H394" i="9"/>
  <c r="H393" i="9" s="1"/>
  <c r="G394" i="9"/>
  <c r="G393" i="9" s="1"/>
  <c r="F394" i="9"/>
  <c r="F393" i="9" s="1"/>
  <c r="E394" i="9"/>
  <c r="E393" i="9" s="1"/>
  <c r="D394" i="9"/>
  <c r="D393" i="9" s="1"/>
  <c r="C394" i="9"/>
  <c r="C393" i="9" s="1"/>
  <c r="K391" i="9"/>
  <c r="J391" i="9"/>
  <c r="I391" i="9"/>
  <c r="H391" i="9"/>
  <c r="G391" i="9"/>
  <c r="F391" i="9"/>
  <c r="E391" i="9"/>
  <c r="D391" i="9"/>
  <c r="C391" i="9"/>
  <c r="K386" i="9"/>
  <c r="J386" i="9"/>
  <c r="I386" i="9"/>
  <c r="H386" i="9"/>
  <c r="G386" i="9"/>
  <c r="F386" i="9"/>
  <c r="E386" i="9"/>
  <c r="D386" i="9"/>
  <c r="C386" i="9"/>
  <c r="K384" i="9"/>
  <c r="J384" i="9"/>
  <c r="I384" i="9"/>
  <c r="H384" i="9"/>
  <c r="G384" i="9"/>
  <c r="F384" i="9"/>
  <c r="E384" i="9"/>
  <c r="D384" i="9"/>
  <c r="C384" i="9"/>
  <c r="K352" i="9"/>
  <c r="J352" i="9"/>
  <c r="I352" i="9"/>
  <c r="H352" i="9"/>
  <c r="G352" i="9"/>
  <c r="F352" i="9"/>
  <c r="E352" i="9"/>
  <c r="D352" i="9"/>
  <c r="C352" i="9"/>
  <c r="K349" i="9"/>
  <c r="K348" i="9" s="1"/>
  <c r="J349" i="9"/>
  <c r="J348" i="9" s="1"/>
  <c r="I349" i="9"/>
  <c r="I348" i="9" s="1"/>
  <c r="H349" i="9"/>
  <c r="H348" i="9" s="1"/>
  <c r="G349" i="9"/>
  <c r="G348" i="9" s="1"/>
  <c r="F349" i="9"/>
  <c r="F348" i="9" s="1"/>
  <c r="E349" i="9"/>
  <c r="E348" i="9" s="1"/>
  <c r="D349" i="9"/>
  <c r="D348" i="9" s="1"/>
  <c r="C349" i="9"/>
  <c r="C348" i="9" s="1"/>
  <c r="K345" i="9"/>
  <c r="J345" i="9"/>
  <c r="I345" i="9"/>
  <c r="H345" i="9"/>
  <c r="G345" i="9"/>
  <c r="F345" i="9"/>
  <c r="E345" i="9"/>
  <c r="D345" i="9"/>
  <c r="C345" i="9"/>
  <c r="K343" i="9"/>
  <c r="J343" i="9"/>
  <c r="I343" i="9"/>
  <c r="H343" i="9"/>
  <c r="G343" i="9"/>
  <c r="F343" i="9"/>
  <c r="E343" i="9"/>
  <c r="D343" i="9"/>
  <c r="C343" i="9"/>
  <c r="K328" i="9"/>
  <c r="J328" i="9"/>
  <c r="I328" i="9"/>
  <c r="H328" i="9"/>
  <c r="G328" i="9"/>
  <c r="F328" i="9"/>
  <c r="E328" i="9"/>
  <c r="D328" i="9"/>
  <c r="C328" i="9"/>
  <c r="K317" i="9"/>
  <c r="K316" i="9" s="1"/>
  <c r="J317" i="9"/>
  <c r="I317" i="9"/>
  <c r="I316" i="9" s="1"/>
  <c r="H317" i="9"/>
  <c r="H316" i="9" s="1"/>
  <c r="G317" i="9"/>
  <c r="G316" i="9" s="1"/>
  <c r="F317" i="9"/>
  <c r="F316" i="9" s="1"/>
  <c r="E317" i="9"/>
  <c r="E316" i="9" s="1"/>
  <c r="D317" i="9"/>
  <c r="D316" i="9" s="1"/>
  <c r="C317" i="9"/>
  <c r="C316" i="9" s="1"/>
  <c r="J316" i="9"/>
  <c r="K313" i="9"/>
  <c r="J313" i="9"/>
  <c r="I313" i="9"/>
  <c r="H313" i="9"/>
  <c r="G313" i="9"/>
  <c r="F313" i="9"/>
  <c r="E313" i="9"/>
  <c r="D313" i="9"/>
  <c r="C313" i="9"/>
  <c r="K311" i="9"/>
  <c r="J311" i="9"/>
  <c r="I311" i="9"/>
  <c r="H311" i="9"/>
  <c r="G311" i="9"/>
  <c r="F311" i="9"/>
  <c r="E311" i="9"/>
  <c r="D311" i="9"/>
  <c r="C311" i="9"/>
  <c r="K280" i="9"/>
  <c r="J280" i="9"/>
  <c r="I280" i="9"/>
  <c r="H280" i="9"/>
  <c r="G280" i="9"/>
  <c r="F280" i="9"/>
  <c r="E280" i="9"/>
  <c r="D280" i="9"/>
  <c r="C280" i="9"/>
  <c r="K270" i="9"/>
  <c r="K269" i="9" s="1"/>
  <c r="J270" i="9"/>
  <c r="J269" i="9" s="1"/>
  <c r="I270" i="9"/>
  <c r="I269" i="9" s="1"/>
  <c r="H270" i="9"/>
  <c r="H269" i="9" s="1"/>
  <c r="G270" i="9"/>
  <c r="G269" i="9" s="1"/>
  <c r="F270" i="9"/>
  <c r="F269" i="9" s="1"/>
  <c r="E270" i="9"/>
  <c r="E269" i="9" s="1"/>
  <c r="D270" i="9"/>
  <c r="D269" i="9" s="1"/>
  <c r="C270" i="9"/>
  <c r="C269" i="9" s="1"/>
  <c r="K267" i="9"/>
  <c r="J267" i="9"/>
  <c r="I267" i="9"/>
  <c r="H267" i="9"/>
  <c r="G267" i="9"/>
  <c r="F267" i="9"/>
  <c r="E267" i="9"/>
  <c r="D267" i="9"/>
  <c r="C267" i="9"/>
  <c r="K264" i="9"/>
  <c r="J264" i="9"/>
  <c r="I264" i="9"/>
  <c r="H264" i="9"/>
  <c r="G264" i="9"/>
  <c r="F264" i="9"/>
  <c r="E264" i="9"/>
  <c r="D264" i="9"/>
  <c r="C264" i="9"/>
  <c r="K226" i="9"/>
  <c r="J226" i="9"/>
  <c r="I226" i="9"/>
  <c r="H226" i="9"/>
  <c r="G226" i="9"/>
  <c r="F226" i="9"/>
  <c r="E226" i="9"/>
  <c r="D226" i="9"/>
  <c r="C226" i="9"/>
  <c r="K223" i="9"/>
  <c r="J223" i="9"/>
  <c r="I223" i="9"/>
  <c r="H223" i="9"/>
  <c r="G223" i="9"/>
  <c r="F223" i="9"/>
  <c r="E223" i="9"/>
  <c r="D223" i="9"/>
  <c r="C223" i="9"/>
  <c r="K214" i="9"/>
  <c r="J214" i="9"/>
  <c r="I214" i="9"/>
  <c r="H214" i="9"/>
  <c r="G214" i="9"/>
  <c r="F214" i="9"/>
  <c r="E214" i="9"/>
  <c r="D214" i="9"/>
  <c r="C214" i="9"/>
  <c r="K208" i="9"/>
  <c r="K207" i="9" s="1"/>
  <c r="J208" i="9"/>
  <c r="J207" i="9" s="1"/>
  <c r="I208" i="9"/>
  <c r="I207" i="9" s="1"/>
  <c r="H208" i="9"/>
  <c r="H207" i="9" s="1"/>
  <c r="G208" i="9"/>
  <c r="G207" i="9" s="1"/>
  <c r="F208" i="9"/>
  <c r="F207" i="9" s="1"/>
  <c r="E208" i="9"/>
  <c r="E207" i="9" s="1"/>
  <c r="D208" i="9"/>
  <c r="D207" i="9" s="1"/>
  <c r="C208" i="9"/>
  <c r="C207" i="9" s="1"/>
  <c r="K201" i="9"/>
  <c r="K200" i="9" s="1"/>
  <c r="J201" i="9"/>
  <c r="J200" i="9" s="1"/>
  <c r="I201" i="9"/>
  <c r="I200" i="9" s="1"/>
  <c r="H201" i="9"/>
  <c r="H200" i="9" s="1"/>
  <c r="G201" i="9"/>
  <c r="G200" i="9" s="1"/>
  <c r="F201" i="9"/>
  <c r="F200" i="9" s="1"/>
  <c r="E201" i="9"/>
  <c r="E200" i="9" s="1"/>
  <c r="D201" i="9"/>
  <c r="D200" i="9" s="1"/>
  <c r="C201" i="9"/>
  <c r="C200" i="9" s="1"/>
  <c r="K190" i="9"/>
  <c r="K189" i="9" s="1"/>
  <c r="J190" i="9"/>
  <c r="J189" i="9" s="1"/>
  <c r="I190" i="9"/>
  <c r="I189" i="9" s="1"/>
  <c r="H190" i="9"/>
  <c r="H189" i="9" s="1"/>
  <c r="G190" i="9"/>
  <c r="G189" i="9" s="1"/>
  <c r="F190" i="9"/>
  <c r="F189" i="9" s="1"/>
  <c r="E190" i="9"/>
  <c r="E189" i="9" s="1"/>
  <c r="D190" i="9"/>
  <c r="D189" i="9" s="1"/>
  <c r="C190" i="9"/>
  <c r="C189" i="9" s="1"/>
  <c r="K186" i="9"/>
  <c r="K185" i="9" s="1"/>
  <c r="J186" i="9"/>
  <c r="J185" i="9" s="1"/>
  <c r="I186" i="9"/>
  <c r="I185" i="9" s="1"/>
  <c r="H186" i="9"/>
  <c r="H185" i="9" s="1"/>
  <c r="G186" i="9"/>
  <c r="G185" i="9" s="1"/>
  <c r="F186" i="9"/>
  <c r="F185" i="9" s="1"/>
  <c r="E186" i="9"/>
  <c r="E185" i="9" s="1"/>
  <c r="D186" i="9"/>
  <c r="D185" i="9" s="1"/>
  <c r="C186" i="9"/>
  <c r="C185" i="9" s="1"/>
  <c r="K179" i="9"/>
  <c r="J179" i="9"/>
  <c r="I179" i="9"/>
  <c r="H179" i="9"/>
  <c r="G179" i="9"/>
  <c r="F179" i="9"/>
  <c r="E179" i="9"/>
  <c r="D179" i="9"/>
  <c r="C179" i="9"/>
  <c r="K177" i="9"/>
  <c r="J177" i="9"/>
  <c r="I177" i="9"/>
  <c r="H177" i="9"/>
  <c r="G177" i="9"/>
  <c r="F177" i="9"/>
  <c r="E177" i="9"/>
  <c r="D177" i="9"/>
  <c r="C177" i="9"/>
  <c r="K174" i="9"/>
  <c r="J174" i="9"/>
  <c r="I174" i="9"/>
  <c r="H174" i="9"/>
  <c r="G174" i="9"/>
  <c r="F174" i="9"/>
  <c r="E174" i="9"/>
  <c r="D174" i="9"/>
  <c r="C174" i="9"/>
  <c r="K170" i="9"/>
  <c r="J170" i="9"/>
  <c r="I170" i="9"/>
  <c r="H170" i="9"/>
  <c r="G170" i="9"/>
  <c r="F170" i="9"/>
  <c r="E170" i="9"/>
  <c r="D170" i="9"/>
  <c r="C170" i="9"/>
  <c r="K165" i="9"/>
  <c r="J165" i="9"/>
  <c r="I165" i="9"/>
  <c r="H165" i="9"/>
  <c r="G165" i="9"/>
  <c r="F165" i="9"/>
  <c r="E165" i="9"/>
  <c r="D165" i="9"/>
  <c r="C165" i="9"/>
  <c r="K138" i="9"/>
  <c r="J138" i="9"/>
  <c r="I138" i="9"/>
  <c r="H138" i="9"/>
  <c r="G138" i="9"/>
  <c r="F138" i="9"/>
  <c r="E138" i="9"/>
  <c r="D138" i="9"/>
  <c r="C138" i="9"/>
  <c r="K131" i="9"/>
  <c r="J131" i="9"/>
  <c r="I131" i="9"/>
  <c r="H131" i="9"/>
  <c r="G131" i="9"/>
  <c r="F131" i="9"/>
  <c r="E131" i="9"/>
  <c r="D131" i="9"/>
  <c r="C131" i="9"/>
  <c r="K111" i="9"/>
  <c r="J111" i="9"/>
  <c r="I111" i="9"/>
  <c r="H111" i="9"/>
  <c r="G111" i="9"/>
  <c r="F111" i="9"/>
  <c r="E111" i="9"/>
  <c r="D111" i="9"/>
  <c r="C111" i="9"/>
  <c r="K107" i="9"/>
  <c r="J107" i="9"/>
  <c r="I107" i="9"/>
  <c r="H107" i="9"/>
  <c r="G107" i="9"/>
  <c r="F107" i="9"/>
  <c r="E107" i="9"/>
  <c r="D107" i="9"/>
  <c r="C107" i="9"/>
  <c r="K97" i="9"/>
  <c r="J97" i="9"/>
  <c r="I97" i="9"/>
  <c r="H97" i="9"/>
  <c r="G97" i="9"/>
  <c r="F97" i="9"/>
  <c r="E97" i="9"/>
  <c r="D97" i="9"/>
  <c r="C97" i="9"/>
  <c r="K86" i="9"/>
  <c r="J86" i="9"/>
  <c r="I86" i="9"/>
  <c r="H86" i="9"/>
  <c r="G86" i="9"/>
  <c r="F86" i="9"/>
  <c r="E86" i="9"/>
  <c r="D86" i="9"/>
  <c r="C86" i="9"/>
  <c r="K76" i="9"/>
  <c r="J76" i="9"/>
  <c r="I76" i="9"/>
  <c r="H76" i="9"/>
  <c r="G76" i="9"/>
  <c r="F76" i="9"/>
  <c r="E76" i="9"/>
  <c r="D76" i="9"/>
  <c r="C76" i="9"/>
  <c r="K72" i="9"/>
  <c r="K71" i="9" s="1"/>
  <c r="J72" i="9"/>
  <c r="J71" i="9" s="1"/>
  <c r="I72" i="9"/>
  <c r="I71" i="9" s="1"/>
  <c r="H72" i="9"/>
  <c r="G72" i="9"/>
  <c r="G71" i="9" s="1"/>
  <c r="F72" i="9"/>
  <c r="F71" i="9" s="1"/>
  <c r="E72" i="9"/>
  <c r="E71" i="9" s="1"/>
  <c r="D72" i="9"/>
  <c r="C72" i="9"/>
  <c r="C71" i="9" s="1"/>
  <c r="H71" i="9"/>
  <c r="D71" i="9"/>
  <c r="K68" i="9"/>
  <c r="K67" i="9" s="1"/>
  <c r="J68" i="9"/>
  <c r="I68" i="9"/>
  <c r="H68" i="9"/>
  <c r="H67" i="9" s="1"/>
  <c r="G68" i="9"/>
  <c r="G67" i="9" s="1"/>
  <c r="F68" i="9"/>
  <c r="F67" i="9" s="1"/>
  <c r="E68" i="9"/>
  <c r="E67" i="9" s="1"/>
  <c r="D68" i="9"/>
  <c r="D67" i="9" s="1"/>
  <c r="C68" i="9"/>
  <c r="C67" i="9" s="1"/>
  <c r="J67" i="9"/>
  <c r="I67" i="9"/>
  <c r="K64" i="9"/>
  <c r="K63" i="9" s="1"/>
  <c r="J64" i="9"/>
  <c r="J63" i="9" s="1"/>
  <c r="I64" i="9"/>
  <c r="I63" i="9" s="1"/>
  <c r="H64" i="9"/>
  <c r="H63" i="9" s="1"/>
  <c r="G64" i="9"/>
  <c r="G63" i="9" s="1"/>
  <c r="F64" i="9"/>
  <c r="F63" i="9" s="1"/>
  <c r="E64" i="9"/>
  <c r="E63" i="9" s="1"/>
  <c r="D64" i="9"/>
  <c r="D63" i="9" s="1"/>
  <c r="C64" i="9"/>
  <c r="C63" i="9" s="1"/>
  <c r="K61" i="9"/>
  <c r="K60" i="9" s="1"/>
  <c r="J61" i="9"/>
  <c r="J60" i="9" s="1"/>
  <c r="I61" i="9"/>
  <c r="I60" i="9" s="1"/>
  <c r="H61" i="9"/>
  <c r="H60" i="9" s="1"/>
  <c r="G61" i="9"/>
  <c r="G60" i="9" s="1"/>
  <c r="F61" i="9"/>
  <c r="F60" i="9" s="1"/>
  <c r="E61" i="9"/>
  <c r="E60" i="9" s="1"/>
  <c r="D61" i="9"/>
  <c r="D60" i="9" s="1"/>
  <c r="C61" i="9"/>
  <c r="C60" i="9" s="1"/>
  <c r="K58" i="9"/>
  <c r="K57" i="9" s="1"/>
  <c r="J58" i="9"/>
  <c r="J57" i="9" s="1"/>
  <c r="I58" i="9"/>
  <c r="I57" i="9" s="1"/>
  <c r="H58" i="9"/>
  <c r="H57" i="9" s="1"/>
  <c r="G58" i="9"/>
  <c r="G57" i="9" s="1"/>
  <c r="F58" i="9"/>
  <c r="F57" i="9" s="1"/>
  <c r="E58" i="9"/>
  <c r="E57" i="9" s="1"/>
  <c r="D58" i="9"/>
  <c r="D57" i="9" s="1"/>
  <c r="C58" i="9"/>
  <c r="C57" i="9" s="1"/>
  <c r="K54" i="9"/>
  <c r="K53" i="9" s="1"/>
  <c r="J54" i="9"/>
  <c r="J53" i="9" s="1"/>
  <c r="I54" i="9"/>
  <c r="I53" i="9" s="1"/>
  <c r="H54" i="9"/>
  <c r="H53" i="9" s="1"/>
  <c r="G54" i="9"/>
  <c r="G53" i="9" s="1"/>
  <c r="F54" i="9"/>
  <c r="F53" i="9" s="1"/>
  <c r="E54" i="9"/>
  <c r="E53" i="9" s="1"/>
  <c r="D54" i="9"/>
  <c r="D53" i="9" s="1"/>
  <c r="C54" i="9"/>
  <c r="C53" i="9" s="1"/>
  <c r="K51" i="9"/>
  <c r="K50" i="9" s="1"/>
  <c r="J51" i="9"/>
  <c r="J50" i="9" s="1"/>
  <c r="I51" i="9"/>
  <c r="I50" i="9" s="1"/>
  <c r="H51" i="9"/>
  <c r="H50" i="9" s="1"/>
  <c r="G51" i="9"/>
  <c r="G50" i="9" s="1"/>
  <c r="F51" i="9"/>
  <c r="F50" i="9" s="1"/>
  <c r="E51" i="9"/>
  <c r="E50" i="9" s="1"/>
  <c r="D51" i="9"/>
  <c r="D50" i="9" s="1"/>
  <c r="C51" i="9"/>
  <c r="C50" i="9" s="1"/>
  <c r="K48" i="9"/>
  <c r="J48" i="9"/>
  <c r="I48" i="9"/>
  <c r="H48" i="9"/>
  <c r="G48" i="9"/>
  <c r="F48" i="9"/>
  <c r="E48" i="9"/>
  <c r="D48" i="9"/>
  <c r="C48" i="9"/>
  <c r="K42" i="9"/>
  <c r="J42" i="9"/>
  <c r="I42" i="9"/>
  <c r="H42" i="9"/>
  <c r="G42" i="9"/>
  <c r="F42" i="9"/>
  <c r="E42" i="9"/>
  <c r="D42" i="9"/>
  <c r="C42" i="9"/>
  <c r="K33" i="9"/>
  <c r="J33" i="9"/>
  <c r="I33" i="9"/>
  <c r="H33" i="9"/>
  <c r="G33" i="9"/>
  <c r="F33" i="9"/>
  <c r="E33" i="9"/>
  <c r="D33" i="9"/>
  <c r="C33" i="9"/>
  <c r="K30" i="9"/>
  <c r="J30" i="9"/>
  <c r="I30" i="9"/>
  <c r="H30" i="9"/>
  <c r="G30" i="9"/>
  <c r="F30" i="9"/>
  <c r="E30" i="9"/>
  <c r="D30" i="9"/>
  <c r="C30" i="9"/>
  <c r="K11" i="9"/>
  <c r="J11" i="9"/>
  <c r="I11" i="9"/>
  <c r="H11" i="9"/>
  <c r="G11" i="9"/>
  <c r="F11" i="9"/>
  <c r="E11" i="9"/>
  <c r="D11" i="9"/>
  <c r="C11" i="9"/>
  <c r="H9" i="9"/>
  <c r="H6" i="9" s="1"/>
  <c r="H5" i="9" s="1"/>
  <c r="K6" i="9"/>
  <c r="K5" i="9" s="1"/>
  <c r="J6" i="9"/>
  <c r="J5" i="9" s="1"/>
  <c r="I6" i="9"/>
  <c r="I5" i="9" s="1"/>
  <c r="G6" i="9"/>
  <c r="G5" i="9" s="1"/>
  <c r="F6" i="9"/>
  <c r="E6" i="9"/>
  <c r="E5" i="9" s="1"/>
  <c r="D6" i="9"/>
  <c r="D5" i="9" s="1"/>
  <c r="C6" i="9"/>
  <c r="C5" i="9" s="1"/>
  <c r="F5" i="9"/>
  <c r="I213" i="9" l="1"/>
  <c r="C32" i="9"/>
  <c r="F10" i="9"/>
  <c r="J10" i="9"/>
  <c r="E842" i="9"/>
  <c r="I842" i="9"/>
  <c r="C906" i="9"/>
  <c r="G906" i="9"/>
  <c r="K906" i="9"/>
  <c r="G501" i="9"/>
  <c r="F327" i="9"/>
  <c r="J327" i="9"/>
  <c r="C402" i="9"/>
  <c r="G402" i="9"/>
  <c r="K402" i="9"/>
  <c r="K748" i="9"/>
  <c r="K747" i="9" s="1"/>
  <c r="H906" i="9"/>
  <c r="D213" i="9"/>
  <c r="E690" i="9"/>
  <c r="K501" i="9"/>
  <c r="K530" i="9"/>
  <c r="I667" i="9"/>
  <c r="D75" i="9"/>
  <c r="H75" i="9"/>
  <c r="E75" i="9"/>
  <c r="I75" i="9"/>
  <c r="E213" i="9"/>
  <c r="F501" i="9"/>
  <c r="J501" i="9"/>
  <c r="C213" i="9"/>
  <c r="H279" i="9"/>
  <c r="C501" i="9"/>
  <c r="K648" i="9"/>
  <c r="K647" i="9" s="1"/>
  <c r="K351" i="9"/>
  <c r="E351" i="9"/>
  <c r="H351" i="9"/>
  <c r="D530" i="9"/>
  <c r="G530" i="9"/>
  <c r="G32" i="9"/>
  <c r="F213" i="9"/>
  <c r="J213" i="9"/>
  <c r="G351" i="9"/>
  <c r="J351" i="9"/>
  <c r="I351" i="9"/>
  <c r="H501" i="9"/>
  <c r="J530" i="9"/>
  <c r="C530" i="9"/>
  <c r="D137" i="9"/>
  <c r="H137" i="9"/>
  <c r="C137" i="9"/>
  <c r="G137" i="9"/>
  <c r="K137" i="9"/>
  <c r="F137" i="9"/>
  <c r="J137" i="9"/>
  <c r="D279" i="9"/>
  <c r="F842" i="9"/>
  <c r="J842" i="9"/>
  <c r="K32" i="9"/>
  <c r="C351" i="9"/>
  <c r="F351" i="9"/>
  <c r="D351" i="9"/>
  <c r="D501" i="9"/>
  <c r="F530" i="9"/>
  <c r="H530" i="9"/>
  <c r="E32" i="9"/>
  <c r="I32" i="9"/>
  <c r="E10" i="9"/>
  <c r="I10" i="9"/>
  <c r="F225" i="9"/>
  <c r="J225" i="9"/>
  <c r="C279" i="9"/>
  <c r="G279" i="9"/>
  <c r="K279" i="9"/>
  <c r="K610" i="9"/>
  <c r="K609" i="9" s="1"/>
  <c r="E667" i="9"/>
  <c r="D842" i="9"/>
  <c r="H842" i="9"/>
  <c r="E906" i="9"/>
  <c r="I906" i="9"/>
  <c r="D906" i="9"/>
  <c r="K450" i="9"/>
  <c r="D10" i="9"/>
  <c r="H10" i="9"/>
  <c r="C10" i="9"/>
  <c r="G10" i="9"/>
  <c r="K10" i="9"/>
  <c r="C75" i="9"/>
  <c r="G75" i="9"/>
  <c r="K75" i="9"/>
  <c r="F75" i="9"/>
  <c r="J75" i="9"/>
  <c r="E327" i="9"/>
  <c r="I327" i="9"/>
  <c r="D327" i="9"/>
  <c r="H327" i="9"/>
  <c r="C327" i="9"/>
  <c r="G327" i="9"/>
  <c r="K327" i="9"/>
  <c r="E501" i="9"/>
  <c r="I501" i="9"/>
  <c r="C609" i="9"/>
  <c r="G609" i="9"/>
  <c r="E609" i="9"/>
  <c r="I609" i="9"/>
  <c r="D609" i="9"/>
  <c r="H609" i="9"/>
  <c r="D32" i="9"/>
  <c r="H32" i="9"/>
  <c r="E137" i="9"/>
  <c r="I137" i="9"/>
  <c r="H213" i="9"/>
  <c r="G213" i="9"/>
  <c r="K213" i="9"/>
  <c r="F279" i="9"/>
  <c r="J279" i="9"/>
  <c r="E279" i="9"/>
  <c r="I279" i="9"/>
  <c r="E402" i="9"/>
  <c r="C842" i="9"/>
  <c r="G842" i="9"/>
  <c r="K842" i="9"/>
  <c r="F32" i="9"/>
  <c r="J32" i="9"/>
  <c r="E225" i="9"/>
  <c r="I225" i="9"/>
  <c r="D225" i="9"/>
  <c r="H225" i="9"/>
  <c r="C225" i="9"/>
  <c r="G225" i="9"/>
  <c r="K225" i="9"/>
  <c r="F402" i="9"/>
  <c r="J402" i="9"/>
  <c r="I402" i="9"/>
  <c r="D402" i="9"/>
  <c r="H402" i="9"/>
  <c r="F450" i="9"/>
  <c r="J450" i="9"/>
  <c r="I450" i="9"/>
  <c r="D450" i="9"/>
  <c r="H450" i="9"/>
  <c r="C450" i="9"/>
  <c r="G450" i="9"/>
  <c r="D667" i="9"/>
  <c r="H667" i="9"/>
  <c r="D690" i="9"/>
  <c r="H690" i="9"/>
  <c r="I690" i="9"/>
  <c r="F906" i="9"/>
  <c r="J906" i="9"/>
  <c r="E530" i="9"/>
  <c r="I530" i="9"/>
  <c r="C667" i="9"/>
  <c r="G667" i="9"/>
  <c r="K667" i="9"/>
  <c r="F667" i="9"/>
  <c r="J667" i="9"/>
  <c r="E450" i="9"/>
  <c r="F609" i="9"/>
  <c r="J609" i="9"/>
  <c r="C690" i="9"/>
  <c r="G690" i="9"/>
  <c r="K690" i="9"/>
  <c r="F690" i="9"/>
  <c r="J690" i="9"/>
  <c r="D4" i="9" l="1"/>
  <c r="H4" i="9"/>
  <c r="C4" i="9"/>
  <c r="F4" i="9"/>
  <c r="K4" i="9"/>
  <c r="E4" i="9"/>
  <c r="G4" i="9"/>
  <c r="J4" i="9"/>
  <c r="I4" i="9"/>
</calcChain>
</file>

<file path=xl/sharedStrings.xml><?xml version="1.0" encoding="utf-8"?>
<sst xmlns="http://schemas.openxmlformats.org/spreadsheetml/2006/main" count="2009" uniqueCount="1933">
  <si>
    <t>Код програмної класифікації видатків та кредитування державного бюджету</t>
  </si>
  <si>
    <t>Найменування
згідно з відомчою і програмною класифікаціями видатків та кредитування державного бюджету</t>
  </si>
  <si>
    <t>загальний фонд</t>
  </si>
  <si>
    <t xml:space="preserve">спеціальний фонд </t>
  </si>
  <si>
    <t>Разом</t>
  </si>
  <si>
    <t>ВСЬОГО:</t>
  </si>
  <si>
    <t>0111000</t>
  </si>
  <si>
    <t>Апарат Верховної Ради України</t>
  </si>
  <si>
    <t>0111010</t>
  </si>
  <si>
    <t>Здійснення законотворчої діяльності Верховної Ради України</t>
  </si>
  <si>
    <t>0111020</t>
  </si>
  <si>
    <t>Обслуговування та організаційне, інформаційно-аналітичне, матеріально-технічне забезпечення діяльності Верховної Ради України</t>
  </si>
  <si>
    <t>0111090</t>
  </si>
  <si>
    <t>Висвітлення діяльності  Верховної  Ради  України через  засоби  телебачення  і радіомовлення та фінансова підтримка видання газети "Голос України"</t>
  </si>
  <si>
    <t>0300000</t>
  </si>
  <si>
    <t>Державне управління справами</t>
  </si>
  <si>
    <t>0301000</t>
  </si>
  <si>
    <t>Апарат Державного управління справами</t>
  </si>
  <si>
    <t>0301010</t>
  </si>
  <si>
    <t>Обслуговування та організаційне, інформаційно-аналітичне, матеріально-технічне забезпечення діяльності Президента України та Офісу Президента України</t>
  </si>
  <si>
    <t>0301050</t>
  </si>
  <si>
    <t>Виготовлення державних нагород та пам'ятних знаків</t>
  </si>
  <si>
    <t>0301060</t>
  </si>
  <si>
    <t>Фінансова підтримка санаторно-курортних закладів та закладів оздоровлення</t>
  </si>
  <si>
    <t>0301080</t>
  </si>
  <si>
    <t>Наукова і науково-технічна діяльність у сфері державного управління, стратегічних проблем внутрішньої та зовнішньої політики і з питань посередництва та примирення при вирішенні колективних трудових спорів (конфліктів)</t>
  </si>
  <si>
    <t>0301130</t>
  </si>
  <si>
    <t>0301140</t>
  </si>
  <si>
    <t>0301170</t>
  </si>
  <si>
    <t>0301360</t>
  </si>
  <si>
    <t>0301460</t>
  </si>
  <si>
    <t>Виплата Державних премій України</t>
  </si>
  <si>
    <t>0301850</t>
  </si>
  <si>
    <t>Реалізація державного інвестиційного проекту "Удосконалення профілактики, діагностики, хірургічного лікування офтальмологічної патології у дорослого населення на основі впровадження інноваційних технологій"</t>
  </si>
  <si>
    <t>0304000</t>
  </si>
  <si>
    <t>Національна служба посередництва і примирення України</t>
  </si>
  <si>
    <t>0304010</t>
  </si>
  <si>
    <t>Сприяння врегулюванню колективних трудових спорів (конфліктів)</t>
  </si>
  <si>
    <t>0410000</t>
  </si>
  <si>
    <t>Господарсько-фінансовий департамент Секретаріату Кабінету Міністрів України</t>
  </si>
  <si>
    <t>0411000</t>
  </si>
  <si>
    <t>Секретаріат Кабінету Міністрів України</t>
  </si>
  <si>
    <t>0411010</t>
  </si>
  <si>
    <t>Обслуговування та організаційне, інформаційно-аналітичне та матеріально-технічне забезпечення діяльності Кабінету Міністрів України</t>
  </si>
  <si>
    <t>0411070</t>
  </si>
  <si>
    <t>Фінансова підтримка газети "Урядовий кур'єр"</t>
  </si>
  <si>
    <t>0411130</t>
  </si>
  <si>
    <t>Інформаційно-аналітичне та організаційне забезпечення оперативного реагування органів виконавчої влади</t>
  </si>
  <si>
    <t>0411150</t>
  </si>
  <si>
    <t>0411170</t>
  </si>
  <si>
    <t>Забезпечення функціонування офісу із залучення та підтримки інвестицій</t>
  </si>
  <si>
    <t>0411200</t>
  </si>
  <si>
    <t>Організаційне, матеріально-технічне, інформаційне та інше забезпечення діяльності Національної ради України з питань розвитку науки і технологій</t>
  </si>
  <si>
    <t>0414000</t>
  </si>
  <si>
    <t>Державна служба статистики України</t>
  </si>
  <si>
    <t>0414010</t>
  </si>
  <si>
    <t>Керівництво та управління у сфері статистики</t>
  </si>
  <si>
    <t>0414020</t>
  </si>
  <si>
    <t>0414030</t>
  </si>
  <si>
    <t>Щоквартальна плата домогосподарствам за ведення записів доходів, витрат та інших відомостей під час проведення обстеження умов їх життя</t>
  </si>
  <si>
    <t>0414040</t>
  </si>
  <si>
    <t>Наукова і науково-технічна діяльність у сфері державної статистики</t>
  </si>
  <si>
    <t>0414090</t>
  </si>
  <si>
    <t>Підготовка кадрів у сфері статистики закладом вищої освіти та забезпечення діяльності його баз практики</t>
  </si>
  <si>
    <t>0420000</t>
  </si>
  <si>
    <t>Господарсько-фінансовий департамент Секретаріату Кабінету Міністрів України (загальнодержавні видатки та кредитування)</t>
  </si>
  <si>
    <t>0421000</t>
  </si>
  <si>
    <t>Секретаріат Кабінету Міністрів України (загальнодержавні видатки та кредитування)</t>
  </si>
  <si>
    <t>0421060</t>
  </si>
  <si>
    <t>Підтримка реалізації комплексної реформи державного управління</t>
  </si>
  <si>
    <t>0500000</t>
  </si>
  <si>
    <t>Державна судова адміністрація України</t>
  </si>
  <si>
    <t>0501000</t>
  </si>
  <si>
    <t>Апарат Державної судової адміністрації України</t>
  </si>
  <si>
    <t>0501020</t>
  </si>
  <si>
    <t>Забезпечення здійснення правосуддя місцевими, апеляційними судами та функціонування органів і установ системи правосуддя</t>
  </si>
  <si>
    <t>0501150</t>
  </si>
  <si>
    <t>Виконання рішень судів на користь суддів  та працівників апаратів судів</t>
  </si>
  <si>
    <t>0550000</t>
  </si>
  <si>
    <t>Верховний Суд</t>
  </si>
  <si>
    <t>0551000</t>
  </si>
  <si>
    <t>Апарат Верховного Суду</t>
  </si>
  <si>
    <t>0551010</t>
  </si>
  <si>
    <t>Здійснення правосуддя Верховним Судом</t>
  </si>
  <si>
    <t>0800000</t>
  </si>
  <si>
    <t>Конституційний Суд України</t>
  </si>
  <si>
    <t>0801000</t>
  </si>
  <si>
    <t>0801010</t>
  </si>
  <si>
    <t>Забезпечення конституційної юрисдикції в Україні</t>
  </si>
  <si>
    <t>0850000</t>
  </si>
  <si>
    <t>Вищий антикорупційний суд</t>
  </si>
  <si>
    <t>0851000</t>
  </si>
  <si>
    <t>Апарат Вищого антикорупційного суду</t>
  </si>
  <si>
    <t>0851010</t>
  </si>
  <si>
    <t>Здійснення правосуддя Вищим антикорупційним судом</t>
  </si>
  <si>
    <t>0851020</t>
  </si>
  <si>
    <t>Здійснення правосуддя Апеляційною палатою Вищого антикорупційного суду</t>
  </si>
  <si>
    <t>0900000</t>
  </si>
  <si>
    <t>Офіс Генерального прокурора</t>
  </si>
  <si>
    <t>0901000</t>
  </si>
  <si>
    <t>0901010</t>
  </si>
  <si>
    <t>0901030</t>
  </si>
  <si>
    <t>Забезпечення функцій Спеціалізованою антикорупційною прокуратурою</t>
  </si>
  <si>
    <t>0950000</t>
  </si>
  <si>
    <t>Вищий суд з питань інтелектуальної власності</t>
  </si>
  <si>
    <t>0951000</t>
  </si>
  <si>
    <t>Апарат Вищого суду з питань інтелектуальної власності</t>
  </si>
  <si>
    <t>0951010</t>
  </si>
  <si>
    <t>Здійснення правосуддя Вищим судом з питань інтелектуальної власності</t>
  </si>
  <si>
    <t>0951020</t>
  </si>
  <si>
    <t>Здійснення правосуддя Апеляційною палатою Вищого суду з питань інтелектуальної власності</t>
  </si>
  <si>
    <t>1000000</t>
  </si>
  <si>
    <t>Міністерство внутрішніх справ України</t>
  </si>
  <si>
    <t>1001000</t>
  </si>
  <si>
    <t>Апарат Міністерства внутрішніх справ України</t>
  </si>
  <si>
    <t>1001010</t>
  </si>
  <si>
    <t>Керівництво та управління діяльністю Міністерства внутрішніх справ України</t>
  </si>
  <si>
    <t>1001050</t>
  </si>
  <si>
    <t>Реалізація державної політики у сфері внутрішніх справ, забезпечення діяльності органів, установ та закладів Міністерства внутрішніх справ України</t>
  </si>
  <si>
    <t>1001080</t>
  </si>
  <si>
    <t>Підготовка кадрів закладами вищої освіти із специфічними умовами навчання</t>
  </si>
  <si>
    <t>1001170</t>
  </si>
  <si>
    <t>Наукове та інформаційно-аналітичне забезпечення заходів по боротьбі з організованою злочинністю і корупцією</t>
  </si>
  <si>
    <t>1001200</t>
  </si>
  <si>
    <t>Державна підтримка фізкультурно-спортивного товариства "Динамо" України на організацію та проведення роботи з розвитку фізичної культури і спорту серед працівників і військовослужбовців правоохоронних органів</t>
  </si>
  <si>
    <t>1001220</t>
  </si>
  <si>
    <t>Створення єдиної авіаційної системи безпеки та цивільного захисту</t>
  </si>
  <si>
    <t>1002000</t>
  </si>
  <si>
    <t>Адміністрація Державної прикордонної служби України</t>
  </si>
  <si>
    <t>1002010</t>
  </si>
  <si>
    <t>Керівництво та управління у сфері охорони державного кордону України</t>
  </si>
  <si>
    <t>1002030</t>
  </si>
  <si>
    <t>1002060</t>
  </si>
  <si>
    <t>Підготовка кадрів та підвищення кваліфікації Національною академією Державної прикордонної служби України</t>
  </si>
  <si>
    <t>1002070</t>
  </si>
  <si>
    <t>Будівництво (придбання) житла для військовослужбовців Державної прикордонної служби України</t>
  </si>
  <si>
    <t>1002110</t>
  </si>
  <si>
    <t>Розвідувальна діяльність у сфері захисту державного кордону</t>
  </si>
  <si>
    <t>1002120</t>
  </si>
  <si>
    <t>Заходи з інженерно-технічного облаштування кордону</t>
  </si>
  <si>
    <t>1002150</t>
  </si>
  <si>
    <t>Cтворення системи охорони морських кордонів</t>
  </si>
  <si>
    <t>1002600</t>
  </si>
  <si>
    <t>Реалізація проекту з розбудови підрозділів охорони кордону</t>
  </si>
  <si>
    <t>1003000</t>
  </si>
  <si>
    <t>Національна гвардія України</t>
  </si>
  <si>
    <t>1003010</t>
  </si>
  <si>
    <t>Керівництво та управління Національною гвардією України</t>
  </si>
  <si>
    <t>1003020</t>
  </si>
  <si>
    <t>1003070</t>
  </si>
  <si>
    <t>Підготовка кадрів для Національної гвардії України закладами вищої освіти</t>
  </si>
  <si>
    <t>1003090</t>
  </si>
  <si>
    <t>Будівництво (придбання) житла для військовослужбовців Національної гвардії України</t>
  </si>
  <si>
    <t>1004000</t>
  </si>
  <si>
    <t>Державна міграційна служба України</t>
  </si>
  <si>
    <t>1004010</t>
  </si>
  <si>
    <t>Керівництво та управління у сфері міграції, громадянства, імміграції та реєстрації фізичних осіб</t>
  </si>
  <si>
    <t>1004020</t>
  </si>
  <si>
    <t>Забезпечення виконання завдань та функцій у сфері громадянства, імміграції та реєстрації фізичних осіб</t>
  </si>
  <si>
    <t>1004070</t>
  </si>
  <si>
    <t>Внески до Міжнародної організації з міграції</t>
  </si>
  <si>
    <t>1006000</t>
  </si>
  <si>
    <t>Державна служба України з надзвичайних ситуацій</t>
  </si>
  <si>
    <t>1006010</t>
  </si>
  <si>
    <t>Керівництво та управління у сфері надзвичайних ситуацій</t>
  </si>
  <si>
    <t>1006060</t>
  </si>
  <si>
    <t>Гідрометеорологічна діяльність</t>
  </si>
  <si>
    <t>1006070</t>
  </si>
  <si>
    <t>1006080</t>
  </si>
  <si>
    <t>Наукова і науково-технічна діяльність у сфері цивільного захисту і пожежної безпеки</t>
  </si>
  <si>
    <t>1006110</t>
  </si>
  <si>
    <t>Будівництво (придбання) житла для осіб рядового і начальницького складу Державної служби України з надзвичайних ситуацій</t>
  </si>
  <si>
    <t>1006280</t>
  </si>
  <si>
    <t>Забезпечення діяльності сил цивільного захисту</t>
  </si>
  <si>
    <t>1006360</t>
  </si>
  <si>
    <t>1007000</t>
  </si>
  <si>
    <t>Національна поліція України</t>
  </si>
  <si>
    <t>1007010</t>
  </si>
  <si>
    <t>Керівництво та управління діяльністю Національної поліції України</t>
  </si>
  <si>
    <t>1007020</t>
  </si>
  <si>
    <t>1200000</t>
  </si>
  <si>
    <t>1201000</t>
  </si>
  <si>
    <t>1201010</t>
  </si>
  <si>
    <t>1201020</t>
  </si>
  <si>
    <t>Виконання зобов’язань України за участь у програмі ЄС "Конкурентоспроможність підприємств малого та середнього бізнесу (COSME)"</t>
  </si>
  <si>
    <t>1201030</t>
  </si>
  <si>
    <t>Забезпечення двостороннього співробітництва України з іноземними державами та міжнародними організаціями, інформаційне та організаційне забезпечення участі України у міжнародних форумах, конференціях, виставках</t>
  </si>
  <si>
    <t>1201050</t>
  </si>
  <si>
    <t>Наукова і науково-технічна діяльність у сфері розвитку агропромислового комплексу,  стандартизації та сертифікації сільськогосподарської продукції</t>
  </si>
  <si>
    <t>1201060</t>
  </si>
  <si>
    <t>Підвищення кваліфікації фахівців агропромислового комплексу</t>
  </si>
  <si>
    <t>1201080</t>
  </si>
  <si>
    <t>Ліквідація та екологічна реабілітація території впливу гірничих робіт державного підприємства "Солотвинський солерудник" Тячівського району Закарпатської області</t>
  </si>
  <si>
    <t>1201110</t>
  </si>
  <si>
    <t>Витрати Аграрного фонду пов'язані з комплексом заходів із  зберігання, перевезення, переробки та експортом об'єктів державного цінового регулювання державного інтервенційного фонду</t>
  </si>
  <si>
    <t>1201150</t>
  </si>
  <si>
    <t>Фінансова підтримка сільгосптоваровиробників</t>
  </si>
  <si>
    <t>1201220</t>
  </si>
  <si>
    <t>Наукова і науково-технічна діяльність у сфері економічного розвитку, стандартизації, метрології та метрологічної діяльності</t>
  </si>
  <si>
    <t>1201270</t>
  </si>
  <si>
    <t>1201280</t>
  </si>
  <si>
    <t>1201290</t>
  </si>
  <si>
    <t>Компенсація роботодавцю частини фактичних витрат, пов'язаних зі сплатою єдиного внеску на загальнообов'язкове державне соціальне страхування</t>
  </si>
  <si>
    <t>1201320</t>
  </si>
  <si>
    <t>Виконання судових рішень, що набрали законної сили</t>
  </si>
  <si>
    <t>1201440</t>
  </si>
  <si>
    <t>Виконання програми "Сприяння взаємній торгівлі шляхом усунення технічних бар'єрів у торгівлі між Україною та Європейським Союзом"</t>
  </si>
  <si>
    <t>1201480</t>
  </si>
  <si>
    <t>Забезпечення життєдіяльності Криворізького гірничо-збагачувального комбінату окислених руд</t>
  </si>
  <si>
    <t>1201520</t>
  </si>
  <si>
    <t>Виконання державних цільових програм реформування та розвитку оборонно-промислового комплексу, розроблення, освоєння і впровадження нових технологій, нарощування наявних виробничих потужностей для виготовлення продукції оборонного призначення</t>
  </si>
  <si>
    <t>Функціонування інституції з підтримки та просування експорту</t>
  </si>
  <si>
    <t>1201580</t>
  </si>
  <si>
    <t>Заходи із посилення інституційної спроможності для підготовки проектів державно-приватного партнерства</t>
  </si>
  <si>
    <t>1202000</t>
  </si>
  <si>
    <t>Державна служба України з питань геодезії, картографії та кадастру</t>
  </si>
  <si>
    <t>1202010</t>
  </si>
  <si>
    <t>Керівництво та управління у сфері геодезії, картографії та кадастру</t>
  </si>
  <si>
    <t>1202020</t>
  </si>
  <si>
    <t>Проведення земельної реформи</t>
  </si>
  <si>
    <t>1202030</t>
  </si>
  <si>
    <t>Загальнодержавні топографо-геодезичні та картографічні роботи, демаркація та делімітація державного кордону</t>
  </si>
  <si>
    <t>1202620</t>
  </si>
  <si>
    <t>Проведення інвентаризації земель та оновлення картографічної основи Державного земельного кадастру</t>
  </si>
  <si>
    <t>1203000</t>
  </si>
  <si>
    <t>Державне агентство резерву України</t>
  </si>
  <si>
    <t>1203010</t>
  </si>
  <si>
    <t>Керівництво та управління у сфері державного резерву</t>
  </si>
  <si>
    <t>1203020</t>
  </si>
  <si>
    <t>Обслуговування державного матеріального резерву</t>
  </si>
  <si>
    <t>1203040</t>
  </si>
  <si>
    <t>Накопичення (приріст) матеріальних цінностей державного матеріального резерву</t>
  </si>
  <si>
    <t>1206000</t>
  </si>
  <si>
    <t>Державна служба з питань праці</t>
  </si>
  <si>
    <t>1206010</t>
  </si>
  <si>
    <t>Керівництво та управління у сфері промислової безпеки, охорони та гігієни праці, нагляду за додержанням законодавства про працю</t>
  </si>
  <si>
    <t>1206020</t>
  </si>
  <si>
    <t>Наукова і науково-технічна діяльність у сфері промислової безпеки та охорони праці</t>
  </si>
  <si>
    <t>1208000</t>
  </si>
  <si>
    <t>Державна служба експортного контролю України</t>
  </si>
  <si>
    <t>1208010</t>
  </si>
  <si>
    <t>Керівництво та управління у сфері експортного контролю</t>
  </si>
  <si>
    <t>1209000</t>
  </si>
  <si>
    <t>Державна служба України з питань безпечності харчових продуктів та захисту споживачів</t>
  </si>
  <si>
    <t>1209010</t>
  </si>
  <si>
    <t>Керівництво та управління у сфері безпечності харчових продуктів та захисту споживачів</t>
  </si>
  <si>
    <t>1209020</t>
  </si>
  <si>
    <t>Протиепізоотичні заходи та участь у  Міжнародному епізоотичному бюро</t>
  </si>
  <si>
    <t>1209030</t>
  </si>
  <si>
    <t>Організація та регулювання діяльності установ в системі Державної служби України з питань безпечності харчових продуктів та захисту споживачів</t>
  </si>
  <si>
    <t>1209040</t>
  </si>
  <si>
    <t>Проведення лабораторних випробувань, вимірювань, досліджень та експертизи під час здійснення державного контролю (нагляду)</t>
  </si>
  <si>
    <t>1210000</t>
  </si>
  <si>
    <t>1211000</t>
  </si>
  <si>
    <t>1211050</t>
  </si>
  <si>
    <t>Мобілізаційна підготовка галузей національної економіки України</t>
  </si>
  <si>
    <t>1400000</t>
  </si>
  <si>
    <t>Міністерство закордонних справ України</t>
  </si>
  <si>
    <t>1401000</t>
  </si>
  <si>
    <t>Апарат Міністерства закордонних справ України</t>
  </si>
  <si>
    <t>1401010</t>
  </si>
  <si>
    <t>Керівництво та управління у сфері державної політики щодо зовнішніх відносин</t>
  </si>
  <si>
    <t>1401020</t>
  </si>
  <si>
    <t>Внески України до бюджетів ООН, органів і спеціалізованих установ системи ООН, інших міжнародних організацій та конвенційних органів</t>
  </si>
  <si>
    <t>1401030</t>
  </si>
  <si>
    <t>Функціонування закордонних дипломатичних установ України та розширення мережі власності України для потреб цих установ</t>
  </si>
  <si>
    <t>1401050</t>
  </si>
  <si>
    <t>Реалізація Міністерством закордонних справ України повноважень з проведення зовнішньої політики України, організація і контроль за діяльністю закордонних дипломатичних установ України</t>
  </si>
  <si>
    <t>1401060</t>
  </si>
  <si>
    <t>Забезпечення головування України у міжнародних інституціях</t>
  </si>
  <si>
    <t>1401100</t>
  </si>
  <si>
    <t>Професійне навчання посадових осіб дипломатичної служби та працівників інших державних органів у сфері зовнішніх зносин</t>
  </si>
  <si>
    <t>1401110</t>
  </si>
  <si>
    <t>Фінансова підтримка забезпечення міжнародного позитивного іміджу України, забезпечення діяльності Українського інституту, заходи щодо підтримки зв'язків з українцями, які проживають за межами України</t>
  </si>
  <si>
    <t>1401130</t>
  </si>
  <si>
    <t>Документування громадян та створення і забезпечення функціонування інформаційно-телекомунікаційних систем консульської служби</t>
  </si>
  <si>
    <t>1500000</t>
  </si>
  <si>
    <t>Міністерство у справах ветеранів України</t>
  </si>
  <si>
    <t>1501000</t>
  </si>
  <si>
    <t>Апарат Міністерства у справах ветеранів України</t>
  </si>
  <si>
    <t>1501010</t>
  </si>
  <si>
    <t>Керівництво та управління у справах ветеранів</t>
  </si>
  <si>
    <t>1501030</t>
  </si>
  <si>
    <t>Фінансова підтримка громадських об’єднань ветеранів на виконання загальнодержавних програм (проектів, заходів), заходи з відвідування військових поховань і військових пам’ятників та з відзначення святкових, пам’ятних та історичних дат</t>
  </si>
  <si>
    <t>1501040</t>
  </si>
  <si>
    <t>1510000</t>
  </si>
  <si>
    <t>Міністерство у справах ветеранів України (загальнодержавні видатки та кредитування)</t>
  </si>
  <si>
    <t>1511000</t>
  </si>
  <si>
    <t>1511040</t>
  </si>
  <si>
    <t>1511050</t>
  </si>
  <si>
    <t>1511060</t>
  </si>
  <si>
    <t>1511070</t>
  </si>
  <si>
    <t>2100000</t>
  </si>
  <si>
    <t>Міністерство оборони України</t>
  </si>
  <si>
    <t>2101000</t>
  </si>
  <si>
    <t>Апарат Міністерства оборони України</t>
  </si>
  <si>
    <t>2101010</t>
  </si>
  <si>
    <t>2101020</t>
  </si>
  <si>
    <t>Забезпечення діяльності Збройних Сил України, підготовка кадрів і військ, медичне забезпечення особового складу, ветеранів військової служби та членів їхніх сімей, ветеранів війни</t>
  </si>
  <si>
    <t>2101150</t>
  </si>
  <si>
    <t>Розвиток, закупівля, модернізація та ремонт озброєння, військової техніки, засобів та обладнання</t>
  </si>
  <si>
    <t>2101190</t>
  </si>
  <si>
    <t>Будівництво (придбання) житла для військовослужбовців Збройних Сил України</t>
  </si>
  <si>
    <t>2101210</t>
  </si>
  <si>
    <t>Утилізація боєприпасів, рідинних компонентів ракетного палива, озброєння, військової техніки та іншого військового майна, забезпечення живучості та вибухопожежобезпеки арсеналів, баз і складів Збройних Сил України</t>
  </si>
  <si>
    <t>2105000</t>
  </si>
  <si>
    <t>Адміністрація Державної спеціальної служби транспорту України</t>
  </si>
  <si>
    <t>2105010</t>
  </si>
  <si>
    <t>Забезпечення діяльності Державної спеціальної служби транспорту</t>
  </si>
  <si>
    <t>2200000</t>
  </si>
  <si>
    <t>Міністерство освіти і науки України</t>
  </si>
  <si>
    <t>2201000</t>
  </si>
  <si>
    <t>Апарат Міністерства освіти і науки України</t>
  </si>
  <si>
    <t>2201010</t>
  </si>
  <si>
    <t>Загальне керівництво та управління у сфері освіти і науки</t>
  </si>
  <si>
    <t>2201020</t>
  </si>
  <si>
    <t>2201030</t>
  </si>
  <si>
    <t>Забезпечення здобуття професійної (професійно-технічної) освіти за професіями загальнодержавного значення</t>
  </si>
  <si>
    <t>2201040</t>
  </si>
  <si>
    <t>Наукова і науково-технічна діяльність закладів вищої освіти та наукових установ</t>
  </si>
  <si>
    <t>2201080</t>
  </si>
  <si>
    <t>Державні премії, стипендії та гранти в галузі освіти, науки і техніки, стипендії переможцям міжнародних конкурсів</t>
  </si>
  <si>
    <t>2201100</t>
  </si>
  <si>
    <t>2201120</t>
  </si>
  <si>
    <t>Забезпечення діяльності Національного центру «Мала академія наук України», надання позашкільної освіти державними закладами позашкільної освіти, заходи з позашкільної роботи</t>
  </si>
  <si>
    <t>2201130</t>
  </si>
  <si>
    <t>Забезпечення здобуття професійної (професійно-технічної) освіти у закладах освіти соціальної реабілітації та адаптації державної форми власності, методичне забезпечення закладів професійної (професійно-технічної) освіти</t>
  </si>
  <si>
    <t>2201160</t>
  </si>
  <si>
    <t>Підготовка кадрів закладами вищої освіти та забезпечення діяльності їх баз практики</t>
  </si>
  <si>
    <t>2201170</t>
  </si>
  <si>
    <t>Здійснення методичного та аналітичного забезпечення діяльності закладів освіти</t>
  </si>
  <si>
    <t>2201180</t>
  </si>
  <si>
    <t>Проведення всеукраїнських та міжнародних олімпіад у сфері освіти, всеукраїнського конкурсу "Учитель року"</t>
  </si>
  <si>
    <t>2201190</t>
  </si>
  <si>
    <t>2201200</t>
  </si>
  <si>
    <t>2201250</t>
  </si>
  <si>
    <t>2201260</t>
  </si>
  <si>
    <t>2201280</t>
  </si>
  <si>
    <t>Підготовка кадрів Київським національним університетом імені Тараса Шевченка</t>
  </si>
  <si>
    <t>2201300</t>
  </si>
  <si>
    <t>Забезпечення діяльності Національного фонду досліджень, грантова підтримка наукових досліджень і науково-технічних (експериментальних) розробок</t>
  </si>
  <si>
    <t>2201310</t>
  </si>
  <si>
    <t>Фізична і спортивна підготовка учнівської та студентської молоді</t>
  </si>
  <si>
    <t>2201380</t>
  </si>
  <si>
    <t>2201410</t>
  </si>
  <si>
    <t>Наукова і науково-технічна діяльність  на антарктичній станції "Академік Вернадський"</t>
  </si>
  <si>
    <t>2201420</t>
  </si>
  <si>
    <t>Підготовка кадрів закладами фахової передвищої освіти</t>
  </si>
  <si>
    <t>2201470</t>
  </si>
  <si>
    <t>Здійснення зовнішнього оцінювання та моніторинг якості освіти Українським центром оцінювання якості освіти та його регіональними підрозділами</t>
  </si>
  <si>
    <t>2201570</t>
  </si>
  <si>
    <t>Виконання зобов’язань України у Рамковій програмі Європейського Союзу з наукових досліджень та інновацій "Горизонт 2020"</t>
  </si>
  <si>
    <t>2201610</t>
  </si>
  <si>
    <t>Вища освіта, енергоефективність та сталий розвиток</t>
  </si>
  <si>
    <t>2203000</t>
  </si>
  <si>
    <t>Державна служба якості освіти</t>
  </si>
  <si>
    <t>2203010</t>
  </si>
  <si>
    <t>Керівництво та управління у сфері забезпечення якості освіти</t>
  </si>
  <si>
    <t>2207000</t>
  </si>
  <si>
    <t>Національна комісія зі стандартів державної мови</t>
  </si>
  <si>
    <t>2207010</t>
  </si>
  <si>
    <t>Керівництво та управління у сфері стандартів державної мови</t>
  </si>
  <si>
    <t>2210000</t>
  </si>
  <si>
    <t>Міністерство освіти і науки України (загальнодержавні видатки та кредитування)</t>
  </si>
  <si>
    <t>2211000</t>
  </si>
  <si>
    <t>2211190</t>
  </si>
  <si>
    <t>Освітня субвенція з державного бюджету місцевим бюджетам</t>
  </si>
  <si>
    <t>2211210</t>
  </si>
  <si>
    <t>Субвенція з державного бюджету місцевим бюджетам на створення навчально-практичних центрів сучасної професійної (професійно-технічної) освіти</t>
  </si>
  <si>
    <t>2211220</t>
  </si>
  <si>
    <t>Субвенція з державного бюджету місцевим бюджетам на надання державної підтримки особам з особливими освітніми потребами</t>
  </si>
  <si>
    <t>2211230</t>
  </si>
  <si>
    <t>Субвенція з державного бюджету місцевим бюджетам на забезпечення якісної, сучасної та доступної загальної середньої освіти «Нова українська школа»</t>
  </si>
  <si>
    <t>2211260</t>
  </si>
  <si>
    <t>Субвенція з державного бюджету місцевим бюджетам на реалізацію програми "Спроможна школа для кращих результатів"</t>
  </si>
  <si>
    <t>2300000</t>
  </si>
  <si>
    <t>Міністерство охорони здоров'я України</t>
  </si>
  <si>
    <t>2301000</t>
  </si>
  <si>
    <t>Апарат Міністерства охорони здоров'я України</t>
  </si>
  <si>
    <t>2301010</t>
  </si>
  <si>
    <t>Керівництво та управління у сфері охорони здоров'я</t>
  </si>
  <si>
    <t>2301020</t>
  </si>
  <si>
    <t>2301040</t>
  </si>
  <si>
    <t>Громадське здоров'я та заходи боротьби з епідеміями</t>
  </si>
  <si>
    <t>2301070</t>
  </si>
  <si>
    <t>Підготовка і підвищення кваліфікації кадрів у сфері охорони здоров'я, підготовка наукових та науково-педагогічних кадрів закладами фахової передвищої та вищої освіти</t>
  </si>
  <si>
    <t>2301080</t>
  </si>
  <si>
    <t>Підготовка, перепідготовка та підвищення кваліфікації кадрів у сфері охорони здоров'я, підготовка наукових та науково-педагогічних кадрів закладами післядипломної освіти</t>
  </si>
  <si>
    <t>2301090</t>
  </si>
  <si>
    <t>Загальнодержавні заклади та заходи у сфері медичної освіти</t>
  </si>
  <si>
    <t>2301110</t>
  </si>
  <si>
    <t>Спеціалізована та високоспеціалізована медична допомога, що надається загальнодержавними закладами охорони здоров'я</t>
  </si>
  <si>
    <t>2301130</t>
  </si>
  <si>
    <t>Реалізація державного інвестиційного проекту "Удосконалення молекулярно-генетичної діагностики онкологічних захворювань в Україні"</t>
  </si>
  <si>
    <t>2301170</t>
  </si>
  <si>
    <t>Діагностика і лікування захворювань  із впровадженням експериментальних та нових медичних технологій у закладах охорони здоров'я науково-дослідних установ та  вищих навчальних медичних закладах Міністерства охорони здоров'я України</t>
  </si>
  <si>
    <t>2301180</t>
  </si>
  <si>
    <t>Санаторне лікування хворих на туберкульоз та дітей і підлітків з соматичними захворюваннями</t>
  </si>
  <si>
    <t>2301200</t>
  </si>
  <si>
    <t>Спеціалізована консультативна амбулаторно-поліклінічна та стоматологічна допомога, що надається вищими навчальними закладами, науково-дослідними установами та загальнодержавними закладами охорони здоров'я</t>
  </si>
  <si>
    <t>2301220</t>
  </si>
  <si>
    <t>2301280</t>
  </si>
  <si>
    <t>2301350</t>
  </si>
  <si>
    <t>Організація і регулювання діяльності установ та окремі заходи у системі охорони здоров'я</t>
  </si>
  <si>
    <t>2301360</t>
  </si>
  <si>
    <t>Лікування громадян України за кордоном</t>
  </si>
  <si>
    <t>2301400</t>
  </si>
  <si>
    <t>Забезпечення медичних заходів окремих державних програм та комплексних заходів програмного характеру</t>
  </si>
  <si>
    <t>2301410</t>
  </si>
  <si>
    <t>Функціонування Національної наукової медичної бібліотеки, збереження та популяризація історії медицини</t>
  </si>
  <si>
    <t>2301550</t>
  </si>
  <si>
    <t>Реалізація пілотного проекту щодо зміни механізму фінансового забезпечення оперативного лікування з трансплантації органів та інших анатомічних матеріалів</t>
  </si>
  <si>
    <t>2301610</t>
  </si>
  <si>
    <t>Поліпшення охорони здоров`я на службі у людей</t>
  </si>
  <si>
    <t>2301810</t>
  </si>
  <si>
    <t>Реалізація державного інвестиційного проекту "Будівництво сучасного лікувально-діагностичного комплексу Національної дитячої спеціалізованої лікарні "Охматдит"</t>
  </si>
  <si>
    <t>2307000</t>
  </si>
  <si>
    <t>Державна служба з лікарських засобів та контролю за наркотиками</t>
  </si>
  <si>
    <t>2307010</t>
  </si>
  <si>
    <t>Керівництво та управління у сфері лікарських засобів та контролю за наркотиками</t>
  </si>
  <si>
    <t>2308000</t>
  </si>
  <si>
    <t>Національна служба здоров’я України</t>
  </si>
  <si>
    <t>2308010</t>
  </si>
  <si>
    <t>Керівництво та управління у сфері державних фінансових гарантій медичного обслуговування населення</t>
  </si>
  <si>
    <t>2308060</t>
  </si>
  <si>
    <t>Реалізація програми державних гарантій медичного обслуговування населення</t>
  </si>
  <si>
    <t>2310000</t>
  </si>
  <si>
    <t>Міністерство охорони здоров'я України (загальнодержавні видатки та кредитування)</t>
  </si>
  <si>
    <t>2311000</t>
  </si>
  <si>
    <t>2311410</t>
  </si>
  <si>
    <t>Медична субвенція з державного бюджету місцевим бюджетам</t>
  </si>
  <si>
    <t>2311500</t>
  </si>
  <si>
    <t>Субвенція з державного бюджету місцевим бюджетам на здійснення підтримки окремих закладів та заходів у системі охорони здоров’я</t>
  </si>
  <si>
    <t>2311510</t>
  </si>
  <si>
    <t>2311600</t>
  </si>
  <si>
    <t>2400000</t>
  </si>
  <si>
    <t>Міністерство енергетики України</t>
  </si>
  <si>
    <t>2401000</t>
  </si>
  <si>
    <t>Апарат Міністерства енергетики України</t>
  </si>
  <si>
    <t>2401010</t>
  </si>
  <si>
    <t>Загальне керівництво та управління у сфері енергетики</t>
  </si>
  <si>
    <t>2401040</t>
  </si>
  <si>
    <t>Наукова і науково-технічна діяльність у сфері енергетики</t>
  </si>
  <si>
    <t>2401070</t>
  </si>
  <si>
    <t>Заходи з ліквідації неперспективних вугледобувних підприємств</t>
  </si>
  <si>
    <t>2401100</t>
  </si>
  <si>
    <t>Гірничорятувальні заходи на вугледобувних підприємствах</t>
  </si>
  <si>
    <t>2401140</t>
  </si>
  <si>
    <t>Фізичний захист ядерних установок та ядерних матеріалів</t>
  </si>
  <si>
    <t>2401440</t>
  </si>
  <si>
    <t>2401470</t>
  </si>
  <si>
    <t>Виконання боргових зобов'язань за кредитами, залученими під державні гарантії, з метою реалізації проектів соціально-економічного розвитку</t>
  </si>
  <si>
    <t>2401490</t>
  </si>
  <si>
    <t>Підтримка впровадження Енергетичної стратегії України</t>
  </si>
  <si>
    <t>2401590</t>
  </si>
  <si>
    <t>Реструктуризація вугільної галузі</t>
  </si>
  <si>
    <t>2401630</t>
  </si>
  <si>
    <t>Впровадження Програми реформування та розвитку енергетичного сектора</t>
  </si>
  <si>
    <t>2403000</t>
  </si>
  <si>
    <t>Державна інспекція енергетичного нагляду України</t>
  </si>
  <si>
    <t>2403010</t>
  </si>
  <si>
    <t>Керівництво та управління у сфері енергетичного нагляду</t>
  </si>
  <si>
    <t>2406000</t>
  </si>
  <si>
    <t>Державне агентство з енергоефективності та енергозбереження України</t>
  </si>
  <si>
    <t>2406010</t>
  </si>
  <si>
    <t>Керівництво та управління у сфері ефективного використання енергетичних ресурсів</t>
  </si>
  <si>
    <t>2406060</t>
  </si>
  <si>
    <t>Реалізація Державної цільової економічної програми енергоефективності</t>
  </si>
  <si>
    <t>2410000</t>
  </si>
  <si>
    <t>Міністерство енергетики України (загальнодержавні видатки та кредитування)</t>
  </si>
  <si>
    <t>2411000</t>
  </si>
  <si>
    <t>2411030</t>
  </si>
  <si>
    <t>Субвенція з державного бюджету місцевим бюджетам на фінансування заходів соціально-економічної компенсації ризику населення, яке проживає на території зони спостереження</t>
  </si>
  <si>
    <t>2500000</t>
  </si>
  <si>
    <t>Міністерство соціальної політики України</t>
  </si>
  <si>
    <t>2501000</t>
  </si>
  <si>
    <t>Апарат Міністерства соціальної політики України</t>
  </si>
  <si>
    <t>2501010</t>
  </si>
  <si>
    <t>Керівництво та управління у сфері соціальної політики</t>
  </si>
  <si>
    <t>2501030</t>
  </si>
  <si>
    <t>Виплата деяких видів допомог, компенсацій, грошового забезпечення та оплата послуг окремим категоріям населення</t>
  </si>
  <si>
    <t>2501040</t>
  </si>
  <si>
    <t>Наукова і науково-технічна діяльність у сфері соціальної політики</t>
  </si>
  <si>
    <t>2501070</t>
  </si>
  <si>
    <t>Спеціалізована протезно-ортопедична та медично-реабілітаційна  допомога особам з інвалідністю у клініці Науково-дослідного інституту протезування, протезобудування та відновлення працездатності</t>
  </si>
  <si>
    <t>2501090</t>
  </si>
  <si>
    <t>Створення і програмно-технічне забезпечення системи інформаційно-аналітичної підтримки, інформаційно-методичне забезпечення та виготовлення бланків посвідчень і нагрудних знаків для системи соціального захисту</t>
  </si>
  <si>
    <t>2501130</t>
  </si>
  <si>
    <t>Заходи із соціального захисту дітей, сімей, жінок та інших найбільш вразливих категорій населення</t>
  </si>
  <si>
    <t>2501150</t>
  </si>
  <si>
    <t>Щорічна разова грошова допомога ветеранам війни і жертвам нацистських переслідувань та соціальна допомога особам, які мають особливі та особливі трудові заслуги перед Батьківщиною</t>
  </si>
  <si>
    <t>2501160</t>
  </si>
  <si>
    <t>Довічні державні стипендії</t>
  </si>
  <si>
    <t>2501180</t>
  </si>
  <si>
    <t>Виплата соціальних стипендій студентам (курсантам) закладів фахової передвищої та вищої освіти</t>
  </si>
  <si>
    <t>2501190</t>
  </si>
  <si>
    <t>2501200</t>
  </si>
  <si>
    <t>Соціальний захист громадян, які постраждали внаслідок Чорнобильської катастрофи</t>
  </si>
  <si>
    <t>2501230</t>
  </si>
  <si>
    <t>Виплата пільг і житлових субсидій громадянам на оплату житлово-комунальних послуг, придбання твердого та рідкого пічного побутового палива і скрапленого газу у грошовій формі</t>
  </si>
  <si>
    <t>2501450</t>
  </si>
  <si>
    <t>2501470</t>
  </si>
  <si>
    <t>Санаторно-курортне лікування ветеранів війни, осіб, на яких поширюється чинність законів України «Про статус ветеранів війни, гарантії їх соціального захисту», «Про жертви нацистських переслідувань» та осіб з інвалідністю</t>
  </si>
  <si>
    <t>2501480</t>
  </si>
  <si>
    <t>Надання щомісячної адресної допомоги внутрішньо переміщеним особам для покриття витрат на проживання, в тому числі на оплату житлово-комунальних послуг</t>
  </si>
  <si>
    <t>2501490</t>
  </si>
  <si>
    <t>2501510</t>
  </si>
  <si>
    <t>Компенсація частини витрат на здійснення заходів з реалізації державних програм соціального захисту населення</t>
  </si>
  <si>
    <t>2501570</t>
  </si>
  <si>
    <t>2501630</t>
  </si>
  <si>
    <t>Модернізація системи соціальної підтримки населення України</t>
  </si>
  <si>
    <t>2506000</t>
  </si>
  <si>
    <t>Пенсійний фонд України</t>
  </si>
  <si>
    <t>2506080</t>
  </si>
  <si>
    <t>Фінансове забезпечення виплати пенсій, надбавок та підвищень до пенсій, призначених за пенсійними програмами, та дефіциту коштів Пенсійного фонду</t>
  </si>
  <si>
    <t>2507000</t>
  </si>
  <si>
    <t>Фонд соціального захисту інвалідів</t>
  </si>
  <si>
    <t>2507020</t>
  </si>
  <si>
    <t>Фінансова підтримка громадських об’єднань осіб з інвалідністю</t>
  </si>
  <si>
    <t>2507030</t>
  </si>
  <si>
    <t>Заходи із соціальної, трудової та професійної реабілітації осіб з інвалідністю</t>
  </si>
  <si>
    <t>2507040</t>
  </si>
  <si>
    <t>2507100</t>
  </si>
  <si>
    <t>Реабілітація дітей з інвалідністю</t>
  </si>
  <si>
    <t>2510000</t>
  </si>
  <si>
    <t>Міністерство соціальної політики України (загальнодержавні видатки та кредитування)</t>
  </si>
  <si>
    <t>2511000</t>
  </si>
  <si>
    <t>2511180</t>
  </si>
  <si>
    <t>2700000</t>
  </si>
  <si>
    <t>Міністерство захисту довкілля та природних ресурсів України</t>
  </si>
  <si>
    <t>2701000</t>
  </si>
  <si>
    <t>Апарат Міністерства захисту довкілля та природних ресурсів України</t>
  </si>
  <si>
    <t>2701010</t>
  </si>
  <si>
    <t>Загальне керівництво та управління у сфері захисту довкілля та природних ресурсів</t>
  </si>
  <si>
    <t>2701040</t>
  </si>
  <si>
    <t>2701090</t>
  </si>
  <si>
    <t>Підвищення кваліфікації та перепідготовка кадрів у сфері екології, природних ресурсів та водного господарства, підготовка наукових та науково-педагогічних кадрів</t>
  </si>
  <si>
    <t>2701160</t>
  </si>
  <si>
    <t>Збереження природно-заповідного фонду</t>
  </si>
  <si>
    <t>2701270</t>
  </si>
  <si>
    <t>Здійснення природоохоронних заходів, зокрема з покращення стану довкілля</t>
  </si>
  <si>
    <t>2701500</t>
  </si>
  <si>
    <t>Здійснення заходів щодо реалізації пріоритетів розвитку сфери охорони навколишнього природного середовища</t>
  </si>
  <si>
    <t>2701520</t>
  </si>
  <si>
    <t>Забезпечення діяльності Національного центру обліку викидів парникових газів</t>
  </si>
  <si>
    <t>2701530</t>
  </si>
  <si>
    <t>Державна підтримка заходів, спрямованих на зменшення обсягів викидів (збільшення абсорбції) парникових газів, у тому числі на утеплення приміщень закладів соціального забезпечення, розвиток міжнародного співробітництва з питань зміни клімату</t>
  </si>
  <si>
    <t>2701560</t>
  </si>
  <si>
    <t>Забезпечення діяльності Національної комісії з радіаційного захисту населення України</t>
  </si>
  <si>
    <t>2702000</t>
  </si>
  <si>
    <t>Державне агентство рибного господарства України</t>
  </si>
  <si>
    <t>2702010</t>
  </si>
  <si>
    <t>Керівництво та управління у сфері рибного господарства</t>
  </si>
  <si>
    <t>2702020</t>
  </si>
  <si>
    <t>2702090</t>
  </si>
  <si>
    <t>2704000</t>
  </si>
  <si>
    <t>Державна служба геології та надр України</t>
  </si>
  <si>
    <t>2704010</t>
  </si>
  <si>
    <t>Керівництво та управління у сфері геологічного вивчення та використання надр</t>
  </si>
  <si>
    <t>2704020</t>
  </si>
  <si>
    <t>Розвиток мінерально-сировинної бази</t>
  </si>
  <si>
    <t>2705000</t>
  </si>
  <si>
    <t>Державна екологічна інспекція України</t>
  </si>
  <si>
    <t>2705010</t>
  </si>
  <si>
    <t>Керівництво та управління у сфері екологічного контролю</t>
  </si>
  <si>
    <t>2707000</t>
  </si>
  <si>
    <t>Державне агентство водних ресурсів України</t>
  </si>
  <si>
    <t>2707010</t>
  </si>
  <si>
    <t>Керівництво та управління у сфері водного господарства</t>
  </si>
  <si>
    <t>2707050</t>
  </si>
  <si>
    <t>Експлуатація державного водогосподарського комплексу та управління водними ресурсами</t>
  </si>
  <si>
    <t>2707070</t>
  </si>
  <si>
    <t>Захист від шкідливої дії вод сільських населених пунктів та сільськогосподарських угідь, в тому числі в басейні р. Тиса у Закарпатській області</t>
  </si>
  <si>
    <t>2707090</t>
  </si>
  <si>
    <t>Першочергове забезпечення сільських населених пунктів централізованим водопостачанням</t>
  </si>
  <si>
    <t>2707160</t>
  </si>
  <si>
    <t>2707170</t>
  </si>
  <si>
    <t>Реалізація державного інвестиційного проекту "Заходи із забезпечення комплексного протипаводкового захисту від шкідливої дії вод сільських населених пунктів та сільськогосподарських угідь у Львівській області"</t>
  </si>
  <si>
    <t>2707800</t>
  </si>
  <si>
    <t>Реалізація державного інвестиційного проекту "Реконструкція гідротехнічних споруд захисних масивів дніпровських водосховищ"</t>
  </si>
  <si>
    <t>2708000</t>
  </si>
  <si>
    <t>Державне агентство України з управління зоною відчуження</t>
  </si>
  <si>
    <t>2708010</t>
  </si>
  <si>
    <t>Керівництво та управління діяльністю у зоні відчуження</t>
  </si>
  <si>
    <t>2708070</t>
  </si>
  <si>
    <t>Радіологічний захист населення та екологічне оздоровлення території, що зазнала радіоактивного забруднення</t>
  </si>
  <si>
    <t>2708080</t>
  </si>
  <si>
    <t>Збереження етнокультурної спадщини регіонів, постраждалих від наслідків Чорнобильської катастрофи</t>
  </si>
  <si>
    <t>2708090</t>
  </si>
  <si>
    <t>Виконання робіт у сфері поводження з радіоактивними відходами неядерного циклу, будівництво комплексу "Вектор" та експлуатація його об'єктів</t>
  </si>
  <si>
    <t>2708110</t>
  </si>
  <si>
    <t>Підтримка екологічно безпечного стану у зонах відчуження і безумовного (обов'язкового) відселення</t>
  </si>
  <si>
    <t>2708120</t>
  </si>
  <si>
    <t>2709000</t>
  </si>
  <si>
    <t>Державне агентство лісових ресурсів України</t>
  </si>
  <si>
    <t>2709010</t>
  </si>
  <si>
    <t>Керівництво та управління у сфері лісового господарства</t>
  </si>
  <si>
    <t>2709060</t>
  </si>
  <si>
    <t>Ведення лісового і мисливського господарства, охорона і захист лісів в лісовому фонді</t>
  </si>
  <si>
    <t>2750000</t>
  </si>
  <si>
    <t>Міністерство розвитку громад та територій України</t>
  </si>
  <si>
    <t>2751000</t>
  </si>
  <si>
    <t>Апарат Міністерства розвитку громад та територій України</t>
  </si>
  <si>
    <t>2751010</t>
  </si>
  <si>
    <t>Керівництво та управління у сфері розвитку громад та територій</t>
  </si>
  <si>
    <t>2751030</t>
  </si>
  <si>
    <t>Наукова і науково-технічна діяльність у сфері будівництва, житлової політики, житлово-комунального господарства та регіонального розвитку, дослідження збереження та вивчення видів флори у спеціально створених умовах</t>
  </si>
  <si>
    <t>2751070</t>
  </si>
  <si>
    <t>Функціонування Державної науково-технічної бібліотеки</t>
  </si>
  <si>
    <t>2751270</t>
  </si>
  <si>
    <t>Підтримка регіональної політики України</t>
  </si>
  <si>
    <t>2751370</t>
  </si>
  <si>
    <t>Фінансова підтримка Державного фонду сприяння молодіжному житловому будівництву</t>
  </si>
  <si>
    <t>2751380</t>
  </si>
  <si>
    <t>Часткова компенсація відсоткової ставки кредитів комерційних банків молодим сім'ям та одиноким молодим громадянам на будівництво (реконструкцію) та придбання житла</t>
  </si>
  <si>
    <t>2751420</t>
  </si>
  <si>
    <t>Збільшення статутного капіталу Державної спеціалізованої фінансової установи "Державний фонд сприяння молодіжному житловому будівництву" з подальшим використанням на реалізацію Державної програми забезпечення молоді житлом</t>
  </si>
  <si>
    <t>2751470</t>
  </si>
  <si>
    <t>Здешевлення вартості іпотечних кредитів для забезпечення доступним житлом громадян, які потребують поліпшення житлових умов</t>
  </si>
  <si>
    <t>2751610</t>
  </si>
  <si>
    <t>2751630</t>
  </si>
  <si>
    <t>Реалізація надзвичайної  кредитної  програми для відновлення України</t>
  </si>
  <si>
    <t>2752000</t>
  </si>
  <si>
    <t>Державна архітектурно-будівельна інспекція України</t>
  </si>
  <si>
    <t>2752010</t>
  </si>
  <si>
    <t>Керівництво та управління у сфері архітектурно-будівельного контролю та нагляду</t>
  </si>
  <si>
    <t>Міністерство розвитку громад та територій України (загальнодержавні видатки та кредитування)</t>
  </si>
  <si>
    <t>2761000</t>
  </si>
  <si>
    <t>2761070</t>
  </si>
  <si>
    <t>Державний фонд регіонального розвитку</t>
  </si>
  <si>
    <t>2761090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</si>
  <si>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</si>
  <si>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2761600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</si>
  <si>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</si>
  <si>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2900000</t>
  </si>
  <si>
    <t>Міністерство цифрової трансформації України</t>
  </si>
  <si>
    <t>2901000</t>
  </si>
  <si>
    <t>Апарат Міністерства цифрової трансформації України</t>
  </si>
  <si>
    <t>2901010</t>
  </si>
  <si>
    <t>Керівництво та управління у сфері цифрової трансформації</t>
  </si>
  <si>
    <t>2901030</t>
  </si>
  <si>
    <t>Електронне урядування</t>
  </si>
  <si>
    <t>2910000</t>
  </si>
  <si>
    <t>Міністерство цифрової трансформації України  (загальнодержавні видатки та кредитування)</t>
  </si>
  <si>
    <t>2911000</t>
  </si>
  <si>
    <t>2911040</t>
  </si>
  <si>
    <t>Національна програма інформатизації</t>
  </si>
  <si>
    <t>3100000</t>
  </si>
  <si>
    <t>Міністерство інфраструктури України</t>
  </si>
  <si>
    <t>3101000</t>
  </si>
  <si>
    <t>Апарат Міністерства інфраструктури України</t>
  </si>
  <si>
    <t>3101010</t>
  </si>
  <si>
    <t>Загальне керівництво та управління у сфері інфраструктури</t>
  </si>
  <si>
    <t>3101210</t>
  </si>
  <si>
    <t>Забезпечення експлуатаційно-безпечного стану судноплавних шлюзів</t>
  </si>
  <si>
    <t>3101230</t>
  </si>
  <si>
    <t>Здійснення заходів щодо підтримки впровадження транспортної стратегії України</t>
  </si>
  <si>
    <t>3103000</t>
  </si>
  <si>
    <t>Державна служба морського та річкового транспорту України</t>
  </si>
  <si>
    <t>3103010</t>
  </si>
  <si>
    <t>Керівництво та управління у сферах морського та річкового транспорту</t>
  </si>
  <si>
    <t>3107000</t>
  </si>
  <si>
    <t>Державне агентство інфраструктурних проектів України</t>
  </si>
  <si>
    <t>3107010</t>
  </si>
  <si>
    <t>Організаційне забезпечення реалізації інфраструктурних проектів</t>
  </si>
  <si>
    <t>3107020</t>
  </si>
  <si>
    <t>Фінансове забезпечення заходів із забезпечення безпеки дорожнього руху відповідно до державних програм</t>
  </si>
  <si>
    <t>3107030</t>
  </si>
  <si>
    <t>Проектування та будівництво аеродрому Міжнародного аеропорту "Дніпропетровськ"</t>
  </si>
  <si>
    <t>3108000</t>
  </si>
  <si>
    <t>Державна авіаційна служба України</t>
  </si>
  <si>
    <t>3108010</t>
  </si>
  <si>
    <t>Керівництво та управління у сфері авіаційного транспорту</t>
  </si>
  <si>
    <t>3109000</t>
  </si>
  <si>
    <t>Державна служба України з безпеки на транспорті</t>
  </si>
  <si>
    <t>3109010</t>
  </si>
  <si>
    <t>Здійснення державного контролю з питань безпеки на транспорті</t>
  </si>
  <si>
    <t>3110000</t>
  </si>
  <si>
    <t>Державне агентство автомобільних доріг України</t>
  </si>
  <si>
    <t>3111000</t>
  </si>
  <si>
    <t>Апарат Державного агентства автомобільних доріг України</t>
  </si>
  <si>
    <t>3111010</t>
  </si>
  <si>
    <t>Керівництво та управління у сфері будівництва, ремонту та утримання автомобільних доріг</t>
  </si>
  <si>
    <t>3111020</t>
  </si>
  <si>
    <t>Розвиток мережі та утримання автомобільних доріг загального користування державного значення</t>
  </si>
  <si>
    <t>3111030</t>
  </si>
  <si>
    <t>Виконання боргових зобов'язань за запозиченнями, залученими державою або під державні гарантії на розвиток мережі автомобільних доріг  загального користування</t>
  </si>
  <si>
    <t>3111240</t>
  </si>
  <si>
    <t>Будівництво та реконструкція мостів</t>
  </si>
  <si>
    <t>3111260</t>
  </si>
  <si>
    <t>3111610</t>
  </si>
  <si>
    <t>Розбудова прикордонної дорожньої інфраструктури на українсько-польському кордоні</t>
  </si>
  <si>
    <t>3111620</t>
  </si>
  <si>
    <t>Розбудова прикордонної дорожньої інфраструктури на українсько-угорському державному кордоні</t>
  </si>
  <si>
    <t>3111800</t>
  </si>
  <si>
    <t>Реалізація державного інвестиційного проекту "Покращення стану автомобільних доріг загального користування у Львівській області"</t>
  </si>
  <si>
    <t>3111830</t>
  </si>
  <si>
    <t>Реалізація державного інвестиційного проекту "Приведення стану автомобільних доріг транспортного сполучення Київ-Суми-Харків (в межах Чернігівської та Сумської областей) до сучасних технічних вимог"</t>
  </si>
  <si>
    <t>3130000</t>
  </si>
  <si>
    <t>Державне агентство автомобільних доріг України (загальнодержавні видатки та кредитування)</t>
  </si>
  <si>
    <t>3131000</t>
  </si>
  <si>
    <t>3131090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</si>
  <si>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</si>
  <si>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3131240</t>
  </si>
  <si>
    <t>3400000</t>
  </si>
  <si>
    <t>Міністерство молоді та спорту України</t>
  </si>
  <si>
    <t>3401000</t>
  </si>
  <si>
    <t>Апарат Міністерства молоді та спорту України</t>
  </si>
  <si>
    <t>3401010</t>
  </si>
  <si>
    <t>Керівництво та управління у сфері молоді та спорту</t>
  </si>
  <si>
    <t>3401040</t>
  </si>
  <si>
    <t>Наукова і науково-технічна діяльність у сфері розвитку молоді та спорту</t>
  </si>
  <si>
    <t>3401060</t>
  </si>
  <si>
    <t>Методичне забезпечення у сфері спорту</t>
  </si>
  <si>
    <t>3401070</t>
  </si>
  <si>
    <t>Здійснення заходів державної політики з питань молоді та державна підтримка молодіжних та дитячих громадських організацій</t>
  </si>
  <si>
    <t>3401110</t>
  </si>
  <si>
    <t>Розвиток спорту серед осіб з інвалідністю та їх фізкультурно-спортивна реабілітація</t>
  </si>
  <si>
    <t>3401120</t>
  </si>
  <si>
    <t>Підготовка і участь національних збірних команд в Паралімпійських  і Дефлімпійських іграх</t>
  </si>
  <si>
    <t>3401220</t>
  </si>
  <si>
    <t>Розвиток фізичної культури, спорту вищих досягнень та резервного спорту</t>
  </si>
  <si>
    <t>3401280</t>
  </si>
  <si>
    <t>3401320</t>
  </si>
  <si>
    <t>Підготовка і участь національних збірних команд України в міжнародних змаганнях, що проводять Міжнародний, Європейський олімпійські комітети, включаючи Олімпійські ігри, та Всесвітніх іграх</t>
  </si>
  <si>
    <t>3410000</t>
  </si>
  <si>
    <t>Міністерство  молоді та спорту України (загальнодержавні видатки та кредитування)</t>
  </si>
  <si>
    <t>3411000</t>
  </si>
  <si>
    <t>3411190</t>
  </si>
  <si>
    <t>Субвенція з державного бюджету міському бюджету м. Яремче (для Поляницької сільської ради) на будівництво сучасного біатлонного комплексу в с. Поляниця Яремчанської міської ради  Івано-Франківської області</t>
  </si>
  <si>
    <t>3500000</t>
  </si>
  <si>
    <t>Міністерство фінансів України</t>
  </si>
  <si>
    <t>3501000</t>
  </si>
  <si>
    <t>Апарат Міністерства фінансів України</t>
  </si>
  <si>
    <t>3501010</t>
  </si>
  <si>
    <t>Керівництво та управління у сфері фінансів</t>
  </si>
  <si>
    <t>3501100</t>
  </si>
  <si>
    <t>3501220</t>
  </si>
  <si>
    <t>Підтримка культурно-оздоровчих та соціальних заходів фінансової системи</t>
  </si>
  <si>
    <t>3501480</t>
  </si>
  <si>
    <t>Побудова та функціонування інформаційно-аналітичної платформи верифікації та інші заходи, пов’язані з її впровадженням</t>
  </si>
  <si>
    <t>3501520</t>
  </si>
  <si>
    <t>Підготовка кадрів у сфері фінансової політики закладами вищої освіти</t>
  </si>
  <si>
    <t>3501530</t>
  </si>
  <si>
    <t>Наукова і науково-технічна діяльність у сфері фінансової політики</t>
  </si>
  <si>
    <t>3501540</t>
  </si>
  <si>
    <t>Забезпечення функціонування Фонду розвитку підприємництва</t>
  </si>
  <si>
    <t>3503000</t>
  </si>
  <si>
    <t>Державна фіскальна служба України</t>
  </si>
  <si>
    <t>3503010</t>
  </si>
  <si>
    <t>Заходи з реорганізації Державної фіскальної служби</t>
  </si>
  <si>
    <t>3504000</t>
  </si>
  <si>
    <t>Державна казначейська служба України</t>
  </si>
  <si>
    <t>3504010</t>
  </si>
  <si>
    <t>Керівництво та управління у сфері казначейського обслуговування</t>
  </si>
  <si>
    <t>3504030</t>
  </si>
  <si>
    <t>3504040</t>
  </si>
  <si>
    <t>3505000</t>
  </si>
  <si>
    <t>3505010</t>
  </si>
  <si>
    <t>Керівництво та управління у сфері фінансового контролю</t>
  </si>
  <si>
    <t>3506000</t>
  </si>
  <si>
    <t>Державна митна служба України</t>
  </si>
  <si>
    <t>3506010</t>
  </si>
  <si>
    <t>Керівництво та управління у сфері митної політики</t>
  </si>
  <si>
    <t>3506090</t>
  </si>
  <si>
    <t>Реалізація заходів, передбачених Угодою про фінансування програми "Підтримка секторальної політики управління кордоном в Україні"</t>
  </si>
  <si>
    <t>3506610</t>
  </si>
  <si>
    <t>Реалізація проекту з розбудови прикордонної дорожньої інфраструктури та облаштування пунктів пропуску</t>
  </si>
  <si>
    <t>3507000</t>
  </si>
  <si>
    <t>Державна податкова служба України</t>
  </si>
  <si>
    <t>3507010</t>
  </si>
  <si>
    <t>Керівництво та управління у сфері податкової політики</t>
  </si>
  <si>
    <t>3509000</t>
  </si>
  <si>
    <t>Державна служба фінансового моніторингу України</t>
  </si>
  <si>
    <t>3509010</t>
  </si>
  <si>
    <t>Керівництво та управління у сфері фінансового моніторингу</t>
  </si>
  <si>
    <t>3509020</t>
  </si>
  <si>
    <t>Перепідготовка та підвищення кваліфікації у сфері боротьби з легалізацією (відмиванням) доходів, одержаних злочинним шляхом, і фінансуванням тероризму</t>
  </si>
  <si>
    <t>3510000</t>
  </si>
  <si>
    <t>Міністерство фінансів України (загальнодержавні видатки та кредитування)</t>
  </si>
  <si>
    <t>3511000</t>
  </si>
  <si>
    <t>3511030</t>
  </si>
  <si>
    <t>Резервний фонд</t>
  </si>
  <si>
    <t>3511050</t>
  </si>
  <si>
    <t>Базова дотація</t>
  </si>
  <si>
    <t>3511060</t>
  </si>
  <si>
    <t>Додаткові дотації з державного бюджету місцевим бюджетам</t>
  </si>
  <si>
    <t>3511130</t>
  </si>
  <si>
    <t>Внески до міжнародних організацій</t>
  </si>
  <si>
    <t>3511350</t>
  </si>
  <si>
    <t>Обслуговування державного боргу</t>
  </si>
  <si>
    <t>3511370</t>
  </si>
  <si>
    <t>Субвенція з державного бюджету міському бюджету міста Жовтих Вод на виконання заходів щодо радіаційного та соціального захисту населення міста Жовтих Вод</t>
  </si>
  <si>
    <t>3511380</t>
  </si>
  <si>
    <t>Фонд боротьби з гострою респіраторною хворобою COVID-19, спричиненою коронавірусом SARS-CoV-2, та її наслідками</t>
  </si>
  <si>
    <t>3511590</t>
  </si>
  <si>
    <t>Обслуговування та погашення зобов’язань за залученими коштами під державні гарантії для здійснення капітальних видатків розпорядниками бюджетних коштів</t>
  </si>
  <si>
    <t>3511640</t>
  </si>
  <si>
    <t>Субвенція з державного бюджету міському бюджету міста Харкова на подовження третьої лінії метрополітену у м. Харкові</t>
  </si>
  <si>
    <t>3511650</t>
  </si>
  <si>
    <t>Прискорення інвестицій у сільське господарство України</t>
  </si>
  <si>
    <t>3511670</t>
  </si>
  <si>
    <t>Cубвенція з державного бюджету міському бюджету міста Дніпра на завершення будівництва метрополітену у м. Дніпрі</t>
  </si>
  <si>
    <t>3600000</t>
  </si>
  <si>
    <t>Міністерство юстиції України</t>
  </si>
  <si>
    <t>3601000</t>
  </si>
  <si>
    <t>Апарат Міністерства юстиції України</t>
  </si>
  <si>
    <t>3601010</t>
  </si>
  <si>
    <t>Керівництво та управління у сфері юстиції</t>
  </si>
  <si>
    <t>3601020</t>
  </si>
  <si>
    <t>Виконання покарань установами і органами Державної кримінально-виконавчої служби України</t>
  </si>
  <si>
    <t>3601030</t>
  </si>
  <si>
    <t>Забезпечення діяльності органів пробації</t>
  </si>
  <si>
    <t>3601060</t>
  </si>
  <si>
    <t>Підготовка робітничих кадрів у професійно-технічних закладах соціальної адаптації при установах виконання покарань</t>
  </si>
  <si>
    <t>3601070</t>
  </si>
  <si>
    <t>Проведення судової експертизи і розробка методики проведення судових експертиз</t>
  </si>
  <si>
    <t>3601090</t>
  </si>
  <si>
    <t>3601150</t>
  </si>
  <si>
    <t>Забезпечення захисту прав та інтересів України під час урегулювання спорів, розгляду у закордонних юрисдикційних органах справ за участю іноземного суб’єкта та України, а також забезпечення представництва України в Європейському суді з прав людини</t>
  </si>
  <si>
    <t>3601170</t>
  </si>
  <si>
    <t>Платежі на виконання рішень закордонних юрисдикційних органів, прийнятих за наслідками розгляду справ проти України</t>
  </si>
  <si>
    <t>3601830</t>
  </si>
  <si>
    <t>Реалізація державного інвестиційного проекту "Завершення будівництва лікувального корпусу в Голопристанській виправній колонії № 7 у Херсонській області"</t>
  </si>
  <si>
    <t>3603000</t>
  </si>
  <si>
    <t>Координаційний центр з надання правової допомоги</t>
  </si>
  <si>
    <t>3603020</t>
  </si>
  <si>
    <t>Забезпечення формування та функціонування системи безоплатної правової допомоги</t>
  </si>
  <si>
    <t>3603030</t>
  </si>
  <si>
    <t>Оплата послуг та відшкодування витрат адвокатів з надання безоплатної вторинної правової допомоги</t>
  </si>
  <si>
    <t>3609000</t>
  </si>
  <si>
    <t>Державна архівна служба України</t>
  </si>
  <si>
    <t>3609010</t>
  </si>
  <si>
    <t>Керівництво та управління у сфері архівної справи</t>
  </si>
  <si>
    <t>3609020</t>
  </si>
  <si>
    <t>Наукова і науково-технічна діяльність у сфері архівної справи та страхового фонду документації</t>
  </si>
  <si>
    <t>3609030</t>
  </si>
  <si>
    <t>Забезпечення діяльності архівних установ та установ страхового фонду документації</t>
  </si>
  <si>
    <t>3800000</t>
  </si>
  <si>
    <t>Міністерство культури та інформаційної політики України</t>
  </si>
  <si>
    <t>3801000</t>
  </si>
  <si>
    <t>Апарат Міністерства культури та інформаційної політики України</t>
  </si>
  <si>
    <t>3801010</t>
  </si>
  <si>
    <t>Керівництво та управління у сфері культури та інформаційної політики</t>
  </si>
  <si>
    <t>3801020</t>
  </si>
  <si>
    <t>3801030</t>
  </si>
  <si>
    <t>Здійснення заходів у сфері захисту національного інформаційного простору</t>
  </si>
  <si>
    <t>3801050</t>
  </si>
  <si>
    <t>Надання освіти закладами загальної середньої та позашкільної освіти державної форми власності, методичне забезпечення діяльності закладів освіти</t>
  </si>
  <si>
    <t>3801070</t>
  </si>
  <si>
    <t>3801100</t>
  </si>
  <si>
    <t>Здійснення культурно-мистецьких заходів національними творчими спілками та Всеукраїнським товариством "Просвіта"</t>
  </si>
  <si>
    <t>3801110</t>
  </si>
  <si>
    <t>Фінансова підтримка національних театрів</t>
  </si>
  <si>
    <t>3801120</t>
  </si>
  <si>
    <t>Фінансова підтримка національних художніх колективів, концертних організацій та їх дирекції, національних і державних циркових організацій</t>
  </si>
  <si>
    <t>3801130</t>
  </si>
  <si>
    <t>Державна підтримка діячів культури і мистецтва</t>
  </si>
  <si>
    <t>3801140</t>
  </si>
  <si>
    <t>Забезпечення функціонування Українського культурного фонду, у тому числі здійснення Фондом заходів з підтримки проектів</t>
  </si>
  <si>
    <t>3801160</t>
  </si>
  <si>
    <t>Підготовка кадрів для сфери культури і мистецтва закладами фахової передвищої та вищої освіти</t>
  </si>
  <si>
    <t>3801170</t>
  </si>
  <si>
    <t>Загальнодержавні заходи у сферах культури та мистецтв, охорони культурної спадщини, вивезення, ввезення і повернення культурних цінностей, державної мовної політики, міжнаціональних відносин, релігії та захисту прав національних меншин</t>
  </si>
  <si>
    <t>3801180</t>
  </si>
  <si>
    <t>3801190</t>
  </si>
  <si>
    <t>Забезпечення діяльності національних музеїв, національних і державних бібліотек та культурно-просвітницьких центрів</t>
  </si>
  <si>
    <t>3801280</t>
  </si>
  <si>
    <t>3801480</t>
  </si>
  <si>
    <t>Надання фінансової підтримки державному підприємству "Кримський дім"</t>
  </si>
  <si>
    <t>3801490</t>
  </si>
  <si>
    <t>Збереження історико-культурної та архітектурної спадщини в національних і державних заповідниках</t>
  </si>
  <si>
    <t>3801560</t>
  </si>
  <si>
    <t>Забезпечення діяльності Українського інституту книги, підтримка книговидавничої справи та популяризація української літератури у світі</t>
  </si>
  <si>
    <t>3802000</t>
  </si>
  <si>
    <t>Державний комітет телебачення і радіомовлення України</t>
  </si>
  <si>
    <t>3802010</t>
  </si>
  <si>
    <t>Керівництво та управління у сфері телебачення і радіомовлення</t>
  </si>
  <si>
    <t>3802020</t>
  </si>
  <si>
    <t>3802040</t>
  </si>
  <si>
    <t>Підвищення кваліфікації працівників засобів масової інформації в Укртелерадіопресінституті</t>
  </si>
  <si>
    <t>3802050</t>
  </si>
  <si>
    <t>Фінансова підтримка творчих спілок у сфері засобів масової інформації, преси</t>
  </si>
  <si>
    <t>3802080</t>
  </si>
  <si>
    <t>Фінансова підтримка Національної суспільної телерадіокомпанії України</t>
  </si>
  <si>
    <t>3802130</t>
  </si>
  <si>
    <t>Державні стипендії видатним діячам інформаційної галузі, дітям журналістів, які загинули (померли) або яким встановлено інвалідність у зв’язку з виконанням професійних обов’язків та премій в інформаційній галузі</t>
  </si>
  <si>
    <t>3803000</t>
  </si>
  <si>
    <t>Державна служба України з етнополітики та свободи совісті</t>
  </si>
  <si>
    <t>3803010</t>
  </si>
  <si>
    <t>Керівництво та управління у сфері етнополітики та свободи совісті</t>
  </si>
  <si>
    <t>3806000</t>
  </si>
  <si>
    <t>Державне агентство України з питань кіно</t>
  </si>
  <si>
    <t>3806010</t>
  </si>
  <si>
    <t>Керівництво та управління у сфері кінематографії</t>
  </si>
  <si>
    <t>3806030</t>
  </si>
  <si>
    <t>Державна підтримка кінематографії</t>
  </si>
  <si>
    <t>3806060</t>
  </si>
  <si>
    <t>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</t>
  </si>
  <si>
    <t>3809000</t>
  </si>
  <si>
    <t>Український інститут національної пам'яті</t>
  </si>
  <si>
    <t>3809010</t>
  </si>
  <si>
    <t>Керівництво та управління у сфері відновлення та збереження національної пам’яті</t>
  </si>
  <si>
    <t>3809020</t>
  </si>
  <si>
    <t>3900000</t>
  </si>
  <si>
    <t>Міністерство з питань  реінтеграції тимчасово окупованих територій України</t>
  </si>
  <si>
    <t>3901000</t>
  </si>
  <si>
    <t>Апарат Міністерства з питань  реінтеграції тимчасово окупованих територій України</t>
  </si>
  <si>
    <t>3901010</t>
  </si>
  <si>
    <t>3901050</t>
  </si>
  <si>
    <t>3901060</t>
  </si>
  <si>
    <t>Заходи, спрямовані на зменшення соціального, економічного та екологічного впливу вибухонебезпечних предметів на життя та діяльність населення (протимінна діяльність) та інформування населення про небезпеки вибухонебезпечних предметів</t>
  </si>
  <si>
    <t>3901070</t>
  </si>
  <si>
    <t>Грошова компенсація постраждалим, житлові будинки (квартири) яких зруйновано внаслідок надзвичайної ситуації воєнного характеру, спричиненої збройною агресією Російської Федерації</t>
  </si>
  <si>
    <t>3901600</t>
  </si>
  <si>
    <t>Пілотні заходи з реагування на проблеми для розвитку, викликані переміщенням осіб та поверненням комбатантів</t>
  </si>
  <si>
    <t>3910000</t>
  </si>
  <si>
    <t>Міністерство з питань  реінтеграції тимчасово окупованих територій України (загальнодержавні видатки та кредитування)</t>
  </si>
  <si>
    <t>3911000</t>
  </si>
  <si>
    <t>3911020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</si>
  <si>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</si>
  <si>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5270000</t>
  </si>
  <si>
    <t>Державна інспекція ядерного регулювання України</t>
  </si>
  <si>
    <t>5271000</t>
  </si>
  <si>
    <t>Апарат Державної інспекції ядерного регулювання України</t>
  </si>
  <si>
    <t>5271010</t>
  </si>
  <si>
    <t>Керівництво та управління у сфері ядерного регулювання</t>
  </si>
  <si>
    <t>5271020</t>
  </si>
  <si>
    <t>Забезпечення ведення Державного регістру джерел іонізуючого випромінювання</t>
  </si>
  <si>
    <t>5500000</t>
  </si>
  <si>
    <t>Національна комісія, що здійснює державне регулювання у сфері ринків фінансових послуг</t>
  </si>
  <si>
    <t>5501000</t>
  </si>
  <si>
    <t>Апарат Національної комісії, що здійснює державне регулювання у сфері ринків фінансових послуг</t>
  </si>
  <si>
    <t>5501010</t>
  </si>
  <si>
    <t>Керівництво та управління у сфері регулювання ринків фінансових послуг</t>
  </si>
  <si>
    <t>5560000</t>
  </si>
  <si>
    <t>Національна комісія, що здійснює державне регулювання у сфері зв'язку та інформатизації</t>
  </si>
  <si>
    <t>5561000</t>
  </si>
  <si>
    <t>5561010</t>
  </si>
  <si>
    <t>Керівництво та управління у сфері регулювання зв'язку та інформатизації</t>
  </si>
  <si>
    <t>5960000</t>
  </si>
  <si>
    <t>Головне управління розвідки Міністерства оборони України</t>
  </si>
  <si>
    <t>5961000</t>
  </si>
  <si>
    <t>5961010</t>
  </si>
  <si>
    <t>Розвідувальна діяльність у сфері оборони</t>
  </si>
  <si>
    <t>5961040</t>
  </si>
  <si>
    <t>Будівництво (придбання) житла для військовослужбовців Головного управління розвідки Міністерства оборони України</t>
  </si>
  <si>
    <t>5961070</t>
  </si>
  <si>
    <t>Реалізація державного інвестиційного проекту "Створення фонду службового житла у Головному управлінні розвідки Міністерства оборони України"</t>
  </si>
  <si>
    <t>5970000</t>
  </si>
  <si>
    <t>Уповноважений із захисту державної мови</t>
  </si>
  <si>
    <t>5971000</t>
  </si>
  <si>
    <t>Секретаріат Уповноваженого із захисту державної мови</t>
  </si>
  <si>
    <t>5971010</t>
  </si>
  <si>
    <t>Організаційне, експертно-аналітичне, правове, інформаційне та матеріально-технічне забезпечення діяльності Секретаріату Уповноваженого із захисту державної мови</t>
  </si>
  <si>
    <t>5980000</t>
  </si>
  <si>
    <t>Вища рада правосуддя</t>
  </si>
  <si>
    <t>5981000</t>
  </si>
  <si>
    <t>Секретаріат Вищої ради правосуддя</t>
  </si>
  <si>
    <t>5981010</t>
  </si>
  <si>
    <t>Забезпечення засад функціонування незалежної судової влади</t>
  </si>
  <si>
    <t>5990000</t>
  </si>
  <si>
    <t>Секретаріат Уповноваженого Верховної Ради України з прав людини</t>
  </si>
  <si>
    <t>5991000</t>
  </si>
  <si>
    <t>5991010</t>
  </si>
  <si>
    <t>Парламентський контроль за додержанням конституційних прав і свобод людини</t>
  </si>
  <si>
    <t>5991020</t>
  </si>
  <si>
    <t>Заходи з реалізації національного превентивного механізму</t>
  </si>
  <si>
    <t>6010000</t>
  </si>
  <si>
    <t>Антимонопольний комітет України</t>
  </si>
  <si>
    <t>6011000</t>
  </si>
  <si>
    <t>Апарат Антимонопольного комітету України</t>
  </si>
  <si>
    <t>6011010</t>
  </si>
  <si>
    <t>Керівництво та управління  у сфері конкурентної політики, контроль за дотриманням законодавства про захист економічної конкуренції</t>
  </si>
  <si>
    <t>6011020</t>
  </si>
  <si>
    <t>Наукова і науково-технічна діяльність у сфері конкурентної політики</t>
  </si>
  <si>
    <t>6120000</t>
  </si>
  <si>
    <t>Національне агентство України з питань державної служби</t>
  </si>
  <si>
    <t>6121000</t>
  </si>
  <si>
    <t>Апарат Національного агентства України з питань державної служби</t>
  </si>
  <si>
    <t>6121010</t>
  </si>
  <si>
    <t>Керівництво та  функціональне управління у сфері державної служби</t>
  </si>
  <si>
    <t>6121020</t>
  </si>
  <si>
    <t>Професійне навчання державних службовців та посадових осіб місцевого самоврядування</t>
  </si>
  <si>
    <t>6121060</t>
  </si>
  <si>
    <t>Адаптація системи управління персоналом державної служби до стандартів ЄС</t>
  </si>
  <si>
    <t>6150000</t>
  </si>
  <si>
    <t>Національна комісія з цінних паперів та фондового ринку</t>
  </si>
  <si>
    <t>6151000</t>
  </si>
  <si>
    <t>Апарат Національної комісії з цінних паперів та фондового ринку</t>
  </si>
  <si>
    <t>6151010</t>
  </si>
  <si>
    <t>Керівництво та управління у сфері фондового ринку</t>
  </si>
  <si>
    <t>6151050</t>
  </si>
  <si>
    <t>Функціонування центру збору фінансової звітності на основі таксономії за міжнародними стандартами фінансової звітності в єдиному електронному форматі</t>
  </si>
  <si>
    <t>6320000</t>
  </si>
  <si>
    <t>Національне антикорупційне бюро України</t>
  </si>
  <si>
    <t>6321000</t>
  </si>
  <si>
    <t>6321010</t>
  </si>
  <si>
    <t>Забезпечення діяльності Національного антикорупційного бюро України</t>
  </si>
  <si>
    <t>6330000</t>
  </si>
  <si>
    <t>Національне агентство з питань запобігання корупції</t>
  </si>
  <si>
    <t>6331000</t>
  </si>
  <si>
    <t>Апарат Національного агентства з питань запобігання корупції</t>
  </si>
  <si>
    <t>6331010</t>
  </si>
  <si>
    <t>Керівництво та управління у сфері запобігання корупції</t>
  </si>
  <si>
    <t>6331020</t>
  </si>
  <si>
    <t>Фінансування статутної діяльності політичних партій</t>
  </si>
  <si>
    <t>6340000</t>
  </si>
  <si>
    <t>Національна комісія, що здійснює державне регулювання у сферах енергетики та комунальних послуг</t>
  </si>
  <si>
    <t>6341000</t>
  </si>
  <si>
    <t>Апарат Національної комісії, що здійснює державне регулювання у сферах енергетики та комунальних послуг</t>
  </si>
  <si>
    <t>6341010</t>
  </si>
  <si>
    <t>Керівництво та управління у сфері регулювання енергетики та комунальних послуг</t>
  </si>
  <si>
    <t>6380000</t>
  </si>
  <si>
    <t>Державне космічне агентство України</t>
  </si>
  <si>
    <t>6381000</t>
  </si>
  <si>
    <t>Апарат Державного космічного агентства України</t>
  </si>
  <si>
    <t>6381010</t>
  </si>
  <si>
    <t>Керівництво та управління у сфері космічної діяльності</t>
  </si>
  <si>
    <t>6381020</t>
  </si>
  <si>
    <t>Виконання робіт за державними цільовими програмами і державним замовленням у сфері космічної галузі, в тому числі загальнодержавної цільової науково-технічної космічної програми України</t>
  </si>
  <si>
    <t>6381030</t>
  </si>
  <si>
    <t>Надання позашкільної освіти Національним центром аерокосмічної освіти молоді ім.О.М. Макарова</t>
  </si>
  <si>
    <t>6381050</t>
  </si>
  <si>
    <t>Управління та випробування космічних засобів</t>
  </si>
  <si>
    <t>6381120</t>
  </si>
  <si>
    <t>Утилізація твердого ракетного палива</t>
  </si>
  <si>
    <t>6381240</t>
  </si>
  <si>
    <t>6420000</t>
  </si>
  <si>
    <t>Державне бюро розслідувань</t>
  </si>
  <si>
    <t>6421000</t>
  </si>
  <si>
    <t>6421010</t>
  </si>
  <si>
    <t>Забезпечення діяльності Державного бюро розслідувань</t>
  </si>
  <si>
    <t>6430000</t>
  </si>
  <si>
    <t>Національне агентство України з питань виявлення, розшуку та управління активами, одержаними від корупційних та інших злочинів</t>
  </si>
  <si>
    <t>6431000</t>
  </si>
  <si>
    <t>Апарат Національного агентства України з питань виявлення, розшуку та управління активами, одержаними від корупційних та інших злочинів</t>
  </si>
  <si>
    <t>6431010</t>
  </si>
  <si>
    <t>Керівництво та управління у сфері розшуку та управління активами, одержаними від корупційних та інших злочинів</t>
  </si>
  <si>
    <t>6440000</t>
  </si>
  <si>
    <t>Національна рада України з питань телебачення і радіомовлення</t>
  </si>
  <si>
    <t>6441000</t>
  </si>
  <si>
    <t>Апарат Національної ради України з питань телебачення і радіомовлення</t>
  </si>
  <si>
    <t>6441010</t>
  </si>
  <si>
    <t>Керівництво та управління здійсненням контролю у сфері телебачення і радіомовлення</t>
  </si>
  <si>
    <t>6500000</t>
  </si>
  <si>
    <t>Рада національної безпеки і оборони України</t>
  </si>
  <si>
    <t>6501000</t>
  </si>
  <si>
    <t>Апарат Ради національної безпеки і оборони України</t>
  </si>
  <si>
    <t>6501010</t>
  </si>
  <si>
    <t>Інформаційно-аналітичне забезпечення координаційної діяльності у сфері національної безпеки і оборони</t>
  </si>
  <si>
    <t>6510000</t>
  </si>
  <si>
    <t>Рахункова палата</t>
  </si>
  <si>
    <t>6511000</t>
  </si>
  <si>
    <t>Апарат Рахункової палати</t>
  </si>
  <si>
    <t>6511010</t>
  </si>
  <si>
    <t>Керівництво та управління у сфері контролю за виконанням державного бюджету</t>
  </si>
  <si>
    <t>6520000</t>
  </si>
  <si>
    <t>Служба безпеки України</t>
  </si>
  <si>
    <t>6521000</t>
  </si>
  <si>
    <t>Центральне управління Служби безпеки України</t>
  </si>
  <si>
    <t>6521010</t>
  </si>
  <si>
    <t>Забезпечення заходів у сфері безпеки держави та діяльності органів системи Служби безпеки України</t>
  </si>
  <si>
    <t>6521050</t>
  </si>
  <si>
    <t>Медичне обслуговування і оздоровлення особового складу та утримання закладів дошкільної освіти Служби безпеки України</t>
  </si>
  <si>
    <t>6521070</t>
  </si>
  <si>
    <t>Підготовка та післядипломна освіта кадрів Служби безпеки України у закладах вищої освіти</t>
  </si>
  <si>
    <t>6521100</t>
  </si>
  <si>
    <t>Будівництво (придбання) житла для військовослужбовців Служби безпеки України</t>
  </si>
  <si>
    <t>6521200</t>
  </si>
  <si>
    <t>Забезпечення заходів спеціальними підрозділами по боротьбі з організованою злочинністю та корупцією Служби безпеки України</t>
  </si>
  <si>
    <t>6524000</t>
  </si>
  <si>
    <t>Антитерористичний центр при Службі безпеки України</t>
  </si>
  <si>
    <t>6524010</t>
  </si>
  <si>
    <t>Координація діяльності у запобіганні терористичним актам та боротьба з тероризмом на території України</t>
  </si>
  <si>
    <t>6540000</t>
  </si>
  <si>
    <t>Національна академія наук України</t>
  </si>
  <si>
    <t>6541000</t>
  </si>
  <si>
    <t>6541020</t>
  </si>
  <si>
    <t>Наукова і організаційна діяльність президії Національної академії наук України</t>
  </si>
  <si>
    <t>6541030</t>
  </si>
  <si>
    <t>Наукова і науково-технічна діяльність наукових установ Національної академії наук України</t>
  </si>
  <si>
    <t>6541080</t>
  </si>
  <si>
    <t>Підготовка кадрів з пріоритетних напрямів науки</t>
  </si>
  <si>
    <t>6541100</t>
  </si>
  <si>
    <t>Медичне обслуговування працівників Національної академії наук України</t>
  </si>
  <si>
    <t>6541140</t>
  </si>
  <si>
    <t>Наукова і науково-технічна діяльність  Інституту проблем безпеки атомних електростанцій Національної академії наук України</t>
  </si>
  <si>
    <t>6541200</t>
  </si>
  <si>
    <t>Підвищення кваліфікації з пріоритетних напрямів науки та підготовка до державної атестації наукових кадрів Національної академії наук України</t>
  </si>
  <si>
    <t>6541230</t>
  </si>
  <si>
    <t>Підтримка розвитку пріоритетних напрямів наукових досліджень</t>
  </si>
  <si>
    <t>6550000</t>
  </si>
  <si>
    <t>Національна академія педагогічних наук України</t>
  </si>
  <si>
    <t>6551000</t>
  </si>
  <si>
    <t>6551020</t>
  </si>
  <si>
    <t>Наукова і організаційна діяльність президії Національної академії педагогічних наук України</t>
  </si>
  <si>
    <t>6551030</t>
  </si>
  <si>
    <t>Наукова і науково-технічна діяльність у сфері освіти, педагогіки і психології</t>
  </si>
  <si>
    <t>6551060</t>
  </si>
  <si>
    <t>Підготовка кадрів та підвищення кваліфікації керівних кадрів і спеціалістів у сфері освіти закладами вищої освіти</t>
  </si>
  <si>
    <t>6560000</t>
  </si>
  <si>
    <t>Національна академія медичних наук України</t>
  </si>
  <si>
    <t>6561000</t>
  </si>
  <si>
    <t>6561040</t>
  </si>
  <si>
    <t>Наукова і науково-технічна діяльність у сфері профілактики і лікування хвороб людини</t>
  </si>
  <si>
    <t>6561060</t>
  </si>
  <si>
    <t>Діагностика і лікування захворювань із впровадженням експериментальних та нових медичних технологій, спеціалізована консультативно-поліклінічна допомога, що надається науково-дослідними установами Національної академії медичних наук України</t>
  </si>
  <si>
    <t>6561090</t>
  </si>
  <si>
    <t>Наукова і організаційна діяльність президії Національної академії медичних наук України</t>
  </si>
  <si>
    <t>6561160</t>
  </si>
  <si>
    <t>6561830</t>
  </si>
  <si>
    <t>Реалізація державного інвестиційного проекту "Створення сучасної клінічної бази для хірургічного лікування очної патології (недобудованого лікувального корпусу за адресою м. Одеса, Французький бул., 49/51)"</t>
  </si>
  <si>
    <t>6561840</t>
  </si>
  <si>
    <t>Реалізація державного інвестиційного проекту "Будівництво лікувально-реабілітаційного корпусу ДУ "Національний інститут серцево-судинної хірургії ім. М. М. Амосова НАМНУ"</t>
  </si>
  <si>
    <t>6570000</t>
  </si>
  <si>
    <t>Національна академія мистецтв України</t>
  </si>
  <si>
    <t>6571000</t>
  </si>
  <si>
    <t>6571020</t>
  </si>
  <si>
    <t>Наукова і організаційна діяльність президії Національної академії мистецтв України</t>
  </si>
  <si>
    <t>6571030</t>
  </si>
  <si>
    <t>Наукова і науково-технічна діяльність у сфері мистецтвознавства</t>
  </si>
  <si>
    <t>6580000</t>
  </si>
  <si>
    <t>Національна академія правових наук України</t>
  </si>
  <si>
    <t>6581000</t>
  </si>
  <si>
    <t>6581020</t>
  </si>
  <si>
    <t>Наукова і організаційна діяльність президії Національної академії правових наук України</t>
  </si>
  <si>
    <t>6581040</t>
  </si>
  <si>
    <t>Наукова і науково-технічна діяльність у сфері законодавства і права</t>
  </si>
  <si>
    <t>6590000</t>
  </si>
  <si>
    <t>Національна академія аграрних наук України</t>
  </si>
  <si>
    <t>6591000</t>
  </si>
  <si>
    <t>6591020</t>
  </si>
  <si>
    <t>Наукова і організаційна діяльність президії Національної академії аграрних наук України</t>
  </si>
  <si>
    <t>6591060</t>
  </si>
  <si>
    <t>Наукова і науково-технічна діяльність у сфері агропромислового комплексу</t>
  </si>
  <si>
    <t>6591100</t>
  </si>
  <si>
    <t>Збереження природно-заповідного фонду в біосферному заповіднику "Асканія-Нова"</t>
  </si>
  <si>
    <t>6600000</t>
  </si>
  <si>
    <t>Управління державної охорони України</t>
  </si>
  <si>
    <t>6601000</t>
  </si>
  <si>
    <t>6601020</t>
  </si>
  <si>
    <t>Державна охорона органів державної влади та посадових осіб</t>
  </si>
  <si>
    <t>6601030</t>
  </si>
  <si>
    <t>Будівництво (придбання) житла для військовослужбовців Управління державної охорони України</t>
  </si>
  <si>
    <t>6610000</t>
  </si>
  <si>
    <t>Фонд державного майна України</t>
  </si>
  <si>
    <t>6611000</t>
  </si>
  <si>
    <t>Апарат Фонду державного майна України</t>
  </si>
  <si>
    <t>6611010</t>
  </si>
  <si>
    <t>Керівництво та управління у сфері державного майна</t>
  </si>
  <si>
    <t>6611020</t>
  </si>
  <si>
    <t>Заходи, пов'язані з проведенням приватизації державного майна</t>
  </si>
  <si>
    <t>6620000</t>
  </si>
  <si>
    <t>Служба зовнішньої розвідки України</t>
  </si>
  <si>
    <t>6621000</t>
  </si>
  <si>
    <t>6621010</t>
  </si>
  <si>
    <t>Забезпечення розвідувальної діяльності у сфері безпеки держави, спеціального захисту державних представництв за кордоном та діяльності підрозділів системи Служби зовнішньої розвідки України</t>
  </si>
  <si>
    <t>6621030</t>
  </si>
  <si>
    <t>6640000</t>
  </si>
  <si>
    <t>Адміністрація Державної служби спеціального зв'язку та захисту інформації України</t>
  </si>
  <si>
    <t>6641000</t>
  </si>
  <si>
    <t>6641010</t>
  </si>
  <si>
    <t>Забезпечення функціонування державної системи спеціального зв'язку та захисту інформації</t>
  </si>
  <si>
    <t>6641020</t>
  </si>
  <si>
    <t>Розвиток і модернізація державної системи спеціального зв'язку та захисту інформації</t>
  </si>
  <si>
    <t>6641050</t>
  </si>
  <si>
    <t>Підготовка, перепідготовка та підвищення кваліфікації кадрів у сфері зв'язку закладами вищої освіти</t>
  </si>
  <si>
    <t>6641060</t>
  </si>
  <si>
    <t>Будівництво (придбання) житла для військовослужбовців Державної служби спеціального зв'язку та захисту інформації України</t>
  </si>
  <si>
    <t>6642000</t>
  </si>
  <si>
    <t>Головне управління урядового фельд’єгерського зв’язку Державної служби спеціального зв'язку та захисту інформації України</t>
  </si>
  <si>
    <t>6642010</t>
  </si>
  <si>
    <t>Доставка дипломатичної кореспонденції за кордон і в Україну</t>
  </si>
  <si>
    <t>6642020</t>
  </si>
  <si>
    <t>Доставка спеціальної службової кореспонденції органам державної влади</t>
  </si>
  <si>
    <t>6730000</t>
  </si>
  <si>
    <t>Центральна виборча комісія</t>
  </si>
  <si>
    <t>6731000</t>
  </si>
  <si>
    <t>Апарат Центральної виборчої комісії</t>
  </si>
  <si>
    <t>6731010</t>
  </si>
  <si>
    <t>Керівництво та управління у сфері проведення виборів та референдумів</t>
  </si>
  <si>
    <t>6731020</t>
  </si>
  <si>
    <t>Проведення виборів народних депутатів України</t>
  </si>
  <si>
    <t>6731050</t>
  </si>
  <si>
    <t>Функціонування Державного реєстру виборців</t>
  </si>
  <si>
    <t>6731110</t>
  </si>
  <si>
    <t>Відшкодування витрат політичним партіям, пов’язаних із фінансуванням їх передвиборної агітації на виборах народних депутатів України</t>
  </si>
  <si>
    <t>6740000</t>
  </si>
  <si>
    <t>Центральна виборча комісія (загальнодержавні видатки та кредитування)</t>
  </si>
  <si>
    <t>6741000</t>
  </si>
  <si>
    <t>6741020</t>
  </si>
  <si>
    <t>Субвенція з державного бюджету місцевим бюджетам на проведення виборів депутатів місцевих рад та сільських, селищних, міських голів</t>
  </si>
  <si>
    <t>7720000</t>
  </si>
  <si>
    <t>Вінницька обласна державна адміністрація</t>
  </si>
  <si>
    <t>7721000</t>
  </si>
  <si>
    <t>Апарат Вінницької обласної державної адміністрації</t>
  </si>
  <si>
    <t>7721010</t>
  </si>
  <si>
    <t>Здійснення виконавчої влади у Вінницькій області</t>
  </si>
  <si>
    <t>7730000</t>
  </si>
  <si>
    <t>Волинська обласна державна адміністрація</t>
  </si>
  <si>
    <t>7731000</t>
  </si>
  <si>
    <t>Апарат Волинської обласної державної адміністрації</t>
  </si>
  <si>
    <t>7731010</t>
  </si>
  <si>
    <t>Здійснення виконавчої влади у Волинській області</t>
  </si>
  <si>
    <t>7740000</t>
  </si>
  <si>
    <t>Дніпропетровська обласна державна адміністрація</t>
  </si>
  <si>
    <t>7741000</t>
  </si>
  <si>
    <t>Апарат Дніпропетровської обласної державної адміністрації</t>
  </si>
  <si>
    <t>7741010</t>
  </si>
  <si>
    <t>Здійснення виконавчої влади у Дніпропетровській області</t>
  </si>
  <si>
    <t>7750000</t>
  </si>
  <si>
    <t>Донецька обласна державна адміністрація</t>
  </si>
  <si>
    <t>7751000</t>
  </si>
  <si>
    <t>Апарат Донецької обласної державної адміністрації</t>
  </si>
  <si>
    <t>7751010</t>
  </si>
  <si>
    <t>Здійснення виконавчої влади у Донецькій області</t>
  </si>
  <si>
    <t>7760000</t>
  </si>
  <si>
    <t>Житомирська обласна державна адміністрація</t>
  </si>
  <si>
    <t>7761000</t>
  </si>
  <si>
    <t>Апарат Житомирської обласної державної адміністрації</t>
  </si>
  <si>
    <t>7761010</t>
  </si>
  <si>
    <t>Здійснення виконавчої влади у Житомирській області</t>
  </si>
  <si>
    <t>7770000</t>
  </si>
  <si>
    <t>Закарпатська обласна державна адміністрація</t>
  </si>
  <si>
    <t>7771000</t>
  </si>
  <si>
    <t>Апарат Закарпатської обласної державної адміністрації</t>
  </si>
  <si>
    <t>7771010</t>
  </si>
  <si>
    <t>Здійснення виконавчої влади у Закарпатській області</t>
  </si>
  <si>
    <t>7780000</t>
  </si>
  <si>
    <t>Запорізька обласна державна адміністрація</t>
  </si>
  <si>
    <t>7781000</t>
  </si>
  <si>
    <t>Апарат Запорізької обласної державної адміністрації</t>
  </si>
  <si>
    <t>7781010</t>
  </si>
  <si>
    <t>Здійснення виконавчої влади у Запорізькій області</t>
  </si>
  <si>
    <t>7790000</t>
  </si>
  <si>
    <t>Івано-Франківська обласна державна адміністрація</t>
  </si>
  <si>
    <t>7791000</t>
  </si>
  <si>
    <t>Апарат Івано-Франківської обласної державної адміністрації</t>
  </si>
  <si>
    <t>7791010</t>
  </si>
  <si>
    <t>Здійснення виконавчої влади в Івано-Франківській області</t>
  </si>
  <si>
    <t>7800000</t>
  </si>
  <si>
    <t>Київська обласна державна адміністрація</t>
  </si>
  <si>
    <t>7801000</t>
  </si>
  <si>
    <t>Апарат Київської обласної державної адміністрації</t>
  </si>
  <si>
    <t>7801010</t>
  </si>
  <si>
    <t>Здійснення виконавчої влади у Київській області</t>
  </si>
  <si>
    <t>7810000</t>
  </si>
  <si>
    <t>Кіровоградська обласна державна адміністрація</t>
  </si>
  <si>
    <t>7811000</t>
  </si>
  <si>
    <t>Апарат Кіровоградської обласної державної адміністрації</t>
  </si>
  <si>
    <t>7811010</t>
  </si>
  <si>
    <t>Здійснення виконавчої влади у Кіровоградській області</t>
  </si>
  <si>
    <t>7820000</t>
  </si>
  <si>
    <t>Луганська обласна державна адміністрація</t>
  </si>
  <si>
    <t>7821000</t>
  </si>
  <si>
    <t>Апарат Луганської обласної державної адміністрації</t>
  </si>
  <si>
    <t>7821010</t>
  </si>
  <si>
    <t>Здійснення виконавчої влади у Луганській області</t>
  </si>
  <si>
    <t>7830000</t>
  </si>
  <si>
    <t>Львівська обласна державна адміністрація</t>
  </si>
  <si>
    <t>7831000</t>
  </si>
  <si>
    <t>Апарат Львівської обласної державної адміністрації</t>
  </si>
  <si>
    <t>7831010</t>
  </si>
  <si>
    <t>Здійснення виконавчої влади у Львівській області</t>
  </si>
  <si>
    <t>7840000</t>
  </si>
  <si>
    <t>Миколаївська обласна державна адміністрація</t>
  </si>
  <si>
    <t>7841000</t>
  </si>
  <si>
    <t>Апарат Миколаївської обласної державної адміністрації</t>
  </si>
  <si>
    <t>7841010</t>
  </si>
  <si>
    <t>Здійснення виконавчої влади у Миколаївській області</t>
  </si>
  <si>
    <t>7850000</t>
  </si>
  <si>
    <t>Одеська обласна державна адміністрація</t>
  </si>
  <si>
    <t>7851000</t>
  </si>
  <si>
    <t>Апарат Одеської обласної державної адміністрації</t>
  </si>
  <si>
    <t>7851010</t>
  </si>
  <si>
    <t>Здійснення виконавчої влади в Одеській області</t>
  </si>
  <si>
    <t>7860000</t>
  </si>
  <si>
    <t>Полтавська обласна державна адміністрація</t>
  </si>
  <si>
    <t>7861000</t>
  </si>
  <si>
    <t>Апарат Полтавської обласної державної адміністрації</t>
  </si>
  <si>
    <t>7861010</t>
  </si>
  <si>
    <t>Здійснення виконавчої влади у Полтавській області</t>
  </si>
  <si>
    <t>7870000</t>
  </si>
  <si>
    <t>Рівненська обласна державна адміністрація</t>
  </si>
  <si>
    <t>7871000</t>
  </si>
  <si>
    <t>Апарат Рівненської обласної державної адміністрації</t>
  </si>
  <si>
    <t>7871010</t>
  </si>
  <si>
    <t>Здійснення виконавчої влади у Рівненській області</t>
  </si>
  <si>
    <t>7880000</t>
  </si>
  <si>
    <t>Сумська обласна державна адміністрація</t>
  </si>
  <si>
    <t>7881000</t>
  </si>
  <si>
    <t>Апарат Сумської обласної державної адміністрації</t>
  </si>
  <si>
    <t>7881010</t>
  </si>
  <si>
    <t>Здійснення виконавчої влади у Сумській області</t>
  </si>
  <si>
    <t>7890000</t>
  </si>
  <si>
    <t>Тернопільська обласна державна адміністрація</t>
  </si>
  <si>
    <t>7891000</t>
  </si>
  <si>
    <t>Апарат Тернопільської обласної державної адміністрації</t>
  </si>
  <si>
    <t>7891010</t>
  </si>
  <si>
    <t>Здійснення виконавчої влади у Тернопільській області</t>
  </si>
  <si>
    <t>7900000</t>
  </si>
  <si>
    <t>Харківська обласна державна адміністрація</t>
  </si>
  <si>
    <t>7901000</t>
  </si>
  <si>
    <t>Апарат Харківської обласної державної адміністрації</t>
  </si>
  <si>
    <t>7901010</t>
  </si>
  <si>
    <t>Здійснення виконавчої влади у Харківській області</t>
  </si>
  <si>
    <t>7910000</t>
  </si>
  <si>
    <t>Херсонська обласна державна адміністрація</t>
  </si>
  <si>
    <t>7911000</t>
  </si>
  <si>
    <t>Апарат Херсонської обласної державної адміністрації</t>
  </si>
  <si>
    <t>7911010</t>
  </si>
  <si>
    <t>Здійснення виконавчої влади у Херсонській області</t>
  </si>
  <si>
    <t>7920000</t>
  </si>
  <si>
    <t>Хмельницька обласна державна адміністрація</t>
  </si>
  <si>
    <t>7921000</t>
  </si>
  <si>
    <t>Апарат Хмельницької обласної державної адміністрації</t>
  </si>
  <si>
    <t>7921010</t>
  </si>
  <si>
    <t>Здійснення виконавчої влади у Хмельницькій області</t>
  </si>
  <si>
    <t>7930000</t>
  </si>
  <si>
    <t>Черкаська обласна державна адміністрація</t>
  </si>
  <si>
    <t>7931000</t>
  </si>
  <si>
    <t>Апарат Черкаської обласної державної адміністрації</t>
  </si>
  <si>
    <t>7931010</t>
  </si>
  <si>
    <t>Здійснення виконавчої влади у Черкаській області</t>
  </si>
  <si>
    <t>7940000</t>
  </si>
  <si>
    <t>Чернівецька обласна державна адміністрація</t>
  </si>
  <si>
    <t>7941000</t>
  </si>
  <si>
    <t>Апарат Чернівецької обласної державної адміністрації</t>
  </si>
  <si>
    <t>7941010</t>
  </si>
  <si>
    <t>Здійснення виконавчої влади у Чернівецькій області</t>
  </si>
  <si>
    <t>7950000</t>
  </si>
  <si>
    <t>Чернігівська обласна державна адміністрація</t>
  </si>
  <si>
    <t>7951000</t>
  </si>
  <si>
    <t>Апарат Чернігівської обласної державної адміністрації</t>
  </si>
  <si>
    <t>7951010</t>
  </si>
  <si>
    <t>Здійснення виконавчої влади у Чернігівській області</t>
  </si>
  <si>
    <t>8680000</t>
  </si>
  <si>
    <t>Державна регуляторна служба України</t>
  </si>
  <si>
    <t>8681000</t>
  </si>
  <si>
    <t>Апарат Державної регуляторної служби України</t>
  </si>
  <si>
    <t>8681010</t>
  </si>
  <si>
    <t>Керівництво та управління у сфері регуляторної політики та ліцензування</t>
  </si>
  <si>
    <t>1006700</t>
  </si>
  <si>
    <t>Здійснення заходів, пов'язаних із запобіганням та ліквідацією наслідків надзвичайних ситуацій</t>
  </si>
  <si>
    <t>1006710</t>
  </si>
  <si>
    <t>1201070</t>
  </si>
  <si>
    <t>Дослідження, прикладні наукові і науково-технічні розробки, виконання робіт за державними цільовими програмами і державним замовленням, підготовка наукових кадрів та фінансова підтримка розвитку наукової інфраструктури  у сфері економічного розвитку</t>
  </si>
  <si>
    <t>1401700</t>
  </si>
  <si>
    <t>1501700</t>
  </si>
  <si>
    <t>Надання одноразової грошової допомоги членам сімей осіб, які загинули (померли) під час участі в антитерористичній операції, та особам, які стали особами з інвалідністю внаслідок поранення, контузії, каліцтва або захворювання, одержаних під час участі в зазначеній операції</t>
  </si>
  <si>
    <t>Заходи з реалізації державної політики у сфері відновлення та збереження національної пам’яті, забезпечення діяльності Національного меморіального комплексу Героїв Небесної Сотні - Музею Революції гідності та Галузевого державного архіву Українського інституту національної пам’яті</t>
  </si>
  <si>
    <t>2201240</t>
  </si>
  <si>
    <t>Реалізація державного інвестиційного проекту "Реставрація староакадемічного корпусу ансамблю Братського монастиря по вул. Г. Сковороди, 2 у Подільському районі м. Києва"</t>
  </si>
  <si>
    <t>2201840</t>
  </si>
  <si>
    <t>Реалізація державного інвестиційного проекту "Реставрація головного корпусу Львівського національного університету імені Івана Франка"</t>
  </si>
  <si>
    <t>Реалізація державного інвестиційного проекту "Забезпечення питним водопостачанням сільських населених пунктів Казанківського, Новобузького районів та реконструкція водоскидної споруди Софіївського водосховища Новобузького району Миколаївської області"</t>
  </si>
  <si>
    <t>2501700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</si>
  <si>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пов’язаних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</si>
  <si>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7791700</t>
  </si>
  <si>
    <t>7831700</t>
  </si>
  <si>
    <t>7771700</t>
  </si>
  <si>
    <t>0110000</t>
  </si>
  <si>
    <t>0411240</t>
  </si>
  <si>
    <t>0418000</t>
  </si>
  <si>
    <t>Комісія з регулювання азартних ігор та лотерей</t>
  </si>
  <si>
    <t>0418010</t>
  </si>
  <si>
    <t>Керівництво та управління у сфері регулювання азартних ігор та лотерей</t>
  </si>
  <si>
    <t>1209610</t>
  </si>
  <si>
    <t>Заходи з будівництва прикордонних інспекційних постів та покращення доступу сільськогосподарських МСП до експортних ринків</t>
  </si>
  <si>
    <t>2761230</t>
  </si>
  <si>
    <t>2600000</t>
  </si>
  <si>
    <t>2601000</t>
  </si>
  <si>
    <t>2601010</t>
  </si>
  <si>
    <t>Керівництво та управління у сфері стратегічних галузей промисловості</t>
  </si>
  <si>
    <t>2020 рік 
(факт)</t>
  </si>
  <si>
    <t>Фінансова підтримка закладів культури і мистецтва</t>
  </si>
  <si>
    <t>0301510</t>
  </si>
  <si>
    <t>Забезпечення готовності та реагування закладів охорони здоров'я Державного управління справами на спалахи гострої респіраторної хвороби COVID-19, спричиненої коронавірусом SARS-CoV-2, та для надання медичної допомоги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</si>
  <si>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0301700</t>
  </si>
  <si>
    <t>Проведення протиаварійних робіт, спрямованих на запобігання виникненню надзвичайної ситуації в адміністративному будинку по вул. Банковій, 11, у м. Києві</t>
  </si>
  <si>
    <t>1001240</t>
  </si>
  <si>
    <t>Здійснення доплати медичним та іншим працівникам закладів охорони здоров'я Міністерства внутрішніх справ України, які безпосередньо зайняті на роботах з ліквідації захворювання гострою респіраторною хворобою COVID-19, спричиненою коронавірусом SARS-CoV-2 за рахунок коштів, виділених з фонду боротьби з гострою респіраторною хворобою COVID-19, спричиненою коронавірусом SARS-CoV-2, та її наслідками</t>
  </si>
  <si>
    <t>1001700</t>
  </si>
  <si>
    <t>Забезпечення засобами індивідуального захисту під час здійснення протиепідемічних заходів з протидії поширенню гострої респіраторної хвороби COVID-19, спричиненої коронавірусом SARS-CoV-2, на території України</t>
  </si>
  <si>
    <t>1001710</t>
  </si>
  <si>
    <t>Закупівля засобів індивідуального захисту та медичного обладнання з метою проведення санітарно-карантинного контролю в умовах пандемії внаслідок поширення коронавірусу на території України</t>
  </si>
  <si>
    <t>1002170</t>
  </si>
  <si>
    <t>Здійснення доплати військовослужбовцям Державної прикордонної служби України,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SARS-CoV-2, медичним та іншим працівникам, які безпосередньо зайняті на роботах з ліквідації захворювання, за рахунок коштів, виділених з фонду боротьби з гострою респіраторною хворобою COVID-19, спричиненою коронавірусом SARS-CoV-2, та її наслідками</t>
  </si>
  <si>
    <t>1002700</t>
  </si>
  <si>
    <t>1003120</t>
  </si>
  <si>
    <t>Здійснення доплати військовослужбовцям Національної гвардії,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</si>
  <si>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1003700</t>
  </si>
  <si>
    <t>Відшкодування витрат із здійснення заходів, пов'язаних із забезпеченням обсервації громадян України та членів їх сімей, евакуйованих з провінції Хубей Китайської Народної Республіки, медичним центром "Нові Санжари" Національної гвардії (Полтавська область)</t>
  </si>
  <si>
    <t>1003710</t>
  </si>
  <si>
    <t>1003720</t>
  </si>
  <si>
    <t>Проведення невідкладних заходів з ліквідації наслідків надзвичайної ситуації, яка виникла у червні 2020 року на території західних областей України</t>
  </si>
  <si>
    <t>1003730</t>
  </si>
  <si>
    <t>Надання гуманітарної допомоги Ліванській Республіці</t>
  </si>
  <si>
    <t>1006130</t>
  </si>
  <si>
    <t>Здійснення доплати особам рядового і начальницького складу органів і підрозділів цивільного захисту,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SARS-CoV-2, медичним та іншим працівникам закладів охорони здоров'я, які безпосередньо зайняті на роботах з ліквідації захворювання гострою респіраторною хворобою COVID-19, спричиненою коронавірусом SARS-CoV-2 , за рахунок коштів, виділених з фонду боротьби з гострою респіраторною хворобою COVID-19, спричиненою коронавірусом SARS-CoV-2, та її наслідками</t>
  </si>
  <si>
    <t>1006140</t>
  </si>
  <si>
    <t>Облаштування мобільного госпіталю Державної служби з надзвичайних ситуацій для надання медичної допомоги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</si>
  <si>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1006720</t>
  </si>
  <si>
    <t>Відшкодування витрат, пов’язаних з ліквідацією наслідків авіаційної катастрофи, що сталася 8 січня 2020 р. на території Ісламської Республіки Іран</t>
  </si>
  <si>
    <t>1006730</t>
  </si>
  <si>
    <t>1006740</t>
  </si>
  <si>
    <t>Здійснення заходів з ліквідації наслідків надзвичайної ситуації, пов'язаної з пожежами на території Житомирської області</t>
  </si>
  <si>
    <t>1006750</t>
  </si>
  <si>
    <t>Здійснення заходів, пов'язаних з відновленням авіаційної техніки, яка використовується під час виконання завдань цивільного захисту</t>
  </si>
  <si>
    <t>1006760</t>
  </si>
  <si>
    <t>1006770</t>
  </si>
  <si>
    <t>1006780</t>
  </si>
  <si>
    <t>Здійснення заходів, пов'язаних з ліквідацією наслідків надзвичайної ситуації, яка виникла у липні 2020 р. на території Луганської області</t>
  </si>
  <si>
    <t>1006790</t>
  </si>
  <si>
    <t>Здійснення заходів з ліквідації наслідків надзвичайної ситуації, яка виникла у вересні-жовтні 2020 року</t>
  </si>
  <si>
    <t>1007060</t>
  </si>
  <si>
    <t>Здійснення доплати поліцейським, які забезпечують життєдіяльність населення на період дії карантину, встановленого Кабінетом Міністрів України з метою запобігання поширенню на території України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</si>
  <si>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1007700</t>
  </si>
  <si>
    <t>1007710</t>
  </si>
  <si>
    <t>1201120</t>
  </si>
  <si>
    <t>Фінансова допомога Фонду загальнообов'язкового державного соціального страхування на випадок безробіття, яка виділена із фонду боротьби з гострою респіраторною хворобою COVID-19, спричиненої коронавірусом SARS-CoV-2, та її наслідками для виплати по частковому безробіттю</t>
  </si>
  <si>
    <t>1201310</t>
  </si>
  <si>
    <t>Фінансова допомога Фонду загальнообов'язкового державного соціального страхування на випадок безробіття, яка виділена із фонду боротьби з гострою респіраторною хворобою COVID-19, спричиненою коронавірусом SARS-CoV-2, та її наслідками для забезпечення своєчасної виплати допомоги по безробіттю</t>
  </si>
  <si>
    <t>1201340</t>
  </si>
  <si>
    <t>Надання одноразової матеріальної допомоги суб'єктам господарювання на період здійснення обмежувальних протиепідемічних заходів, запроваджених з метою запобігання поширенню на території України гострої респіраторної хвороби COVID-19, спричиненої коронавірусом SARS-CoV-2</t>
  </si>
  <si>
    <t>1201390</t>
  </si>
  <si>
    <t>Надання одноразової компенсації суб'єктам господарювання, які є юридичними особами, з метою відшкодування витрат, понесених на сплату єдиного внеску на загальнообов'язкове державне соціальне страхування, на період здійснення обмежувальних протиепідемічних заходів, запроваджених з метою запобігання поширенню на території України гострої респіраторної хвороби COVID-19, спричиненої коронавірусом SARS-CoV-2</t>
  </si>
  <si>
    <t>Надання гуманітарної допомоги Республіці Албанія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</si>
  <si>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"Про статус ветеранів війни, гарантії їх соціального захисту", для осіб з інвалідністю I - 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</si>
  <si>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2101520</t>
  </si>
  <si>
    <t>Видатки для Міністерства оборони України на реалізацію заходів щодо запобігання поширенню на території України гострої респіраторної хвороби COVID-19, спричиненої коронавірусом SARS-CoV-2</t>
  </si>
  <si>
    <t>2101700</t>
  </si>
  <si>
    <t>2101710</t>
  </si>
  <si>
    <t>Відшкодування витрат, пов'язаних з доставкою з Китайської Народної Республіки медичних виробів, необхідних для виконання заходів, спрямованих на запобігання поширенню гострої респіраторної хвороби COVID-19, спричиненої коронавірусом SARS-CoV-2, на території України</t>
  </si>
  <si>
    <t>2201050</t>
  </si>
  <si>
    <t>Повернення коштів, сплачених за надання послуги із проведення пробного зовнішнього незалежного оцінювання у 2020 році, за рахунок коштів, які виділені із фонду боротьби з гострою респіраторною хворобою COVID-19, спричиненою коронавірусом SARS-CoV-2, та її наслідками</t>
  </si>
  <si>
    <t>2301150</t>
  </si>
  <si>
    <t>Придбання обладнання для приймальних відділень опорних закладів охорони здоров'я у госпітальних округах за рахунок коштів, виділених з фонду боротьби з гострою респіраторною хворобою COVID-19, спричиненою коронавірусом SARS-CoV-2, та її наслідками</t>
  </si>
  <si>
    <t>2301190</t>
  </si>
  <si>
    <t>Здійснення доплат медичним та іншим працівникам закладів охорони здоров'я, які надають медичну допомогу хворим на гостру респіраторну хворобу COVID-19, спричинену коронавірусом SARS-CoV-2, та тим, що забезпечують життєдіяльність населення за рахунок коштів, виділених з фонду боротьби з гострою респіраторною хворобою COVID-19, спричиненою коронавірусом SARS-CoV-2, та її наслідками</t>
  </si>
  <si>
    <t>2301230</t>
  </si>
  <si>
    <t>Забезпечення готовності та реагування системи громадського здоров'я на спалахи гострої респіраторної хвороби COVID-19, спричиненої коронавірусом SARS-CoV-2, та забезпечення засобами індивідуального захисту працівників закладів екстреної медичної допомоги та закладів охорони здоров'я першої хвилі для госпіталізації пацієнтів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</si>
  <si>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2301240</t>
  </si>
  <si>
    <t>Придбання апаратів штучної вентиляції легень за рахунок коштів, виділених з фонду боротьби з гострою респіраторною хворобою COVID-19, спричиненою коронавірусом SARS-CoV-2, та її наслідками</t>
  </si>
  <si>
    <t>Виконання боргових зобов'язань за кредитами, залученими ДП "Укрмедпостач" під державні гарантії, для реалізації інвестиційного проекту, оплата податкових зобов’язань (з урахуванням штрафних санкцій), що виникли в рамках реалізації інвестиційного проекту</t>
  </si>
  <si>
    <t>2301700</t>
  </si>
  <si>
    <t>Субвенція з державного бюджету обласному бюджету Львівської області на погашення кредиторської заборгованості, що утворилася за придбане у 2012 році медичне обладнання (мамографічне, рентгенологічне та апарати ультразвукової діагностики) вітчизняного виробництва</t>
  </si>
  <si>
    <t>2311520</t>
  </si>
  <si>
    <t>Субвенція з державного бюджету місцевим бюджетам на здійснення доплат медичним та іншим працівникам закладів охорони здоров'я за рахунок коштів, виділених з фонду боротьби з гострою респіраторною хворобою COVID-19, спричиненою коронавірусом SARS-CoV-2, та її наслідками</t>
  </si>
  <si>
    <t>2311530</t>
  </si>
  <si>
    <t>Субвенція з державного бюджету місцевим бюджетам на забезпечення подачею кисню ліжкового фонду закладів охорони здоров'я, які надають стаціонарну медичну допомогу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</si>
  <si>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2311540</t>
  </si>
  <si>
    <t>Субвенція з державного бюджету місцевим бюджетам на забезпечення здійснення деяких заходів, спрямованих на запобігання виникненню та поширенню, локалізацію та ліквідацію спалахів, епідемій та пандемій гострої респіраторної хвороби COVID-19, спричиненої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</si>
  <si>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2311550</t>
  </si>
  <si>
    <t>Субвенція з державного бюджету місцевим бюджетам на облаштування тимчасових закладів охорони здоров'я (спеціалізованих шпиталів) для надання медичної допомоги пацієнтам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 SARS-CoV-2, та її наслідками</t>
  </si>
  <si>
    <t>2311560</t>
  </si>
  <si>
    <t>Субвенція з державного бюджету місцевим бюджетам для забезпечення опорних закладів охорони здоров’я у госпітальних округах медичним обладнанням, а саме системами рентгенівськими діагностичними стаціонарними загального призначення (цифровими) та апаратами ультразвукової діагностики за рахунок коштів, виділених з фонду боротьби з гострою респіраторною хворобою COVID-19, спричиненою коронавірусом SARS-CoV-2, та її наслідками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</si>
  <si>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</si>
  <si>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t>2401380</t>
  </si>
  <si>
    <t>Компенсація акціонерному товариству "Національна акціонерна компанія "Нафтогаз України" економічно обґрунтованих витрат, здійснених з метою виконання покладених на нього відповідно до статті 11 Закону України "Про ринок природного газу" спеціальних обов'язків для забезпечення загальносуспільних інтересів у процесі функціонування ринку природного газу, зменшених на доходи, отримані у процесі виконання таких спеціальних обов'язків, та з урахуванням допустимого рівня прибутку</t>
  </si>
  <si>
    <t>2401420</t>
  </si>
  <si>
    <t>Реалізація державного інвестиційного проекту «Новокостянтинівська шахта. Розвиток виробничих потужностей»</t>
  </si>
  <si>
    <t>2401430</t>
  </si>
  <si>
    <t>Погашення заборгованості із заробітної плати працівникам ПрАТ "Шахта "Надія"</t>
  </si>
  <si>
    <t>2501140</t>
  </si>
  <si>
    <t>Фінансова допомога Фонду соціального страхування України, яка виділена із фонду боротьби з гострою респіраторною хворобою COVID-19, спричиненою коронавірусом SARS-CoV-2, та її наслідками для страхових виплат медичним працівникам державних і комунальних закладів охорони здоров'я та членам їхніх сімей</t>
  </si>
  <si>
    <t>2501170</t>
  </si>
  <si>
    <t>Надання Пенсійним фондом України одноразової матеріальної допомоги застрахованим особам, які можуть втратити доходи у разі повної заборони сфери їх діяльності внаслідок посилення обмежувальних заходів, за рахунок коштів фонду боротьби з гострою респіраторною хворобою COVID-19, спричиненою коронавірусом SARS-CoV-2, та її наслідками</t>
  </si>
  <si>
    <t>2501310</t>
  </si>
  <si>
    <t>Фінансова допомога Фонду соціального страхування України, яка виділена із фонду боротьби з гострою респіраторною хворобою COVID-19, спричиненою коронавірусом SARS-CoV-2, та її наслідками для виплати матеріального забезпечення та страхових виплат на безповоротній основі</t>
  </si>
  <si>
    <t>2501520</t>
  </si>
  <si>
    <t>Виплата допомоги на дітей фізичним особам - підприємцям, які обрали спрощену систему оподаткування і належать до перщої та другої групи платників єдиного податку, за рахунок коштів, які виділені із фонду боротьби з гострою респіраторною хворобою COVID-19, спричиненою короновірусом SARS-CoV-2, та її наслідками</t>
  </si>
  <si>
    <t>Надання одноразової грошової допомоги сім'ям осіб, які загинули внаслідок авіаційної катастрофи, що сталася 8 січня 2020 р. на території Ісламської Республіки Іран</t>
  </si>
  <si>
    <t>Міністерство з питань стратегічних галузей промисловості України</t>
  </si>
  <si>
    <t>Апарат Міністерства з питань стратегічних галузей промисловості України</t>
  </si>
  <si>
    <t>Організація діяльності рибовідтворювальних комплексів та інших бюджетних установ у сфері рибного господарства</t>
  </si>
  <si>
    <t>Міжнародна діяльність у галузі рибного господарства</t>
  </si>
  <si>
    <t>2707700</t>
  </si>
  <si>
    <t>2708700</t>
  </si>
  <si>
    <t>Здійснення заходів щодо запобігання та ліквідації наслідків надзвичайних ситуацій, пов'язаних з пожежами</t>
  </si>
  <si>
    <t>2708710</t>
  </si>
  <si>
    <t>Здійснення заходів, пов'язаних із запобіганням виникненню надзвичайних ситуацій у зоні відчуження та зоні безумовного (обов'язкового) відселення</t>
  </si>
  <si>
    <t>2709700</t>
  </si>
  <si>
    <t>Здійснення заходів з ліквідації наслідків надзвичайної ситуації, яка виникла у липні 2020 р. на території Луганської області</t>
  </si>
  <si>
    <t>2709710</t>
  </si>
  <si>
    <t>2709720</t>
  </si>
  <si>
    <t>2709730</t>
  </si>
  <si>
    <t>2761220</t>
  </si>
  <si>
    <t>Субвенція з державного бюджету обласному бюджету Харківської області на будівництво комплексу комунального некомерційного підприємства "Обласний центр онкології"</t>
  </si>
  <si>
    <t>2761240</t>
  </si>
  <si>
    <t>Субвенція з державного бюджету обласному бюджету Черкаської області на будівництво Будинку культури на 700 місць в м. Каневі по вул. Енергетиків під Шевченківський культурний центр</t>
  </si>
  <si>
    <t>2761250</t>
  </si>
  <si>
    <t>Субвенція з державного бюджету обласному бюджету Закарпатської області на будівництво центру перинатології, акушерства та гінекології в місті Ужгороді Закарпатської області</t>
  </si>
  <si>
    <t>2761270</t>
  </si>
  <si>
    <t>Субвенція з державного бюджету обласному бюджету Черкаської області на будівництво ДНЗ за адресою: вул. Г. Дніпра, 87 м. Черкаси</t>
  </si>
  <si>
    <t>2761280</t>
  </si>
  <si>
    <t>Субвенція з державного бюджету обласному бюджету Київської області на будівництво дитячого садка-школи 1 ступеня на 180 учнів за адресою: вул. Шкільна, 6, село Бобриця, Києво-Святошинського району, Київської області</t>
  </si>
  <si>
    <t>2761290</t>
  </si>
  <si>
    <t>Субвенція з державного бюджету бюджету міста Києва на реалізацію проєкту з термомодернізації гімназії N 290 за адресою: вул. Ревуцького, 13а у Дарницькому районі</t>
  </si>
  <si>
    <t>2761300</t>
  </si>
  <si>
    <t>Субвенція з державного бюджету обласному бюджету Закарпатської області на соціально-економічний розвиток Закарпатської області</t>
  </si>
  <si>
    <t>2761330</t>
  </si>
  <si>
    <t>Субвенція з державного бюджету місцевим бюджетам на реалізацію проектів з реконструкції, капітального ремонту приймальних відділень в опорних закладах охорони здоров'я у госпітальних округах</t>
  </si>
  <si>
    <t>3101700</t>
  </si>
  <si>
    <t>3101710</t>
  </si>
  <si>
    <t>Здійснення евакуації громадян України та членів їх сімей із зони поширення коронавірусу 2019-nCoV на території Китайської Народної Республіки (м. Ухань)</t>
  </si>
  <si>
    <t>3101720</t>
  </si>
  <si>
    <t>Відшкодування витрат, пов'язаних із здійсненням невідкладної евакуації громадян України та членів їх сімей із зони спалаху гострої респіраторної хвороби COVID-19, спричиненої коронавірусом SARS-CoV-2, в Італійській Республіці</t>
  </si>
  <si>
    <t>Реалізація державного інвестиційного проекту «Розбудова міжнародної автомобільної дороги загального користування державного значення М-14 Одеса-Мелітополь-Новоазовськ (на м. Таганрог) на ділянці Одеса-Миколаїв-Херсон</t>
  </si>
  <si>
    <t>3131200</t>
  </si>
  <si>
    <t>Субвенція з державного бюджету обласному бюджету Херсонської області на будівництво шляхопроводу по просп. Адмірала Сенявіна – вул. Залаегерсег у м. Херсоні</t>
  </si>
  <si>
    <t>Субвенція з державного бюджету обласному бюджету Полтавської області на поточний середній ремонт автомобільної дороги  М-03 Київ-Харків-Довжанський на ділянці км 336+873 - км 340+961 по вул. Київське шосе і вул. Харківське шосе в межах м. Полтава (окремими ділянками)</t>
  </si>
  <si>
    <t>3131260</t>
  </si>
  <si>
    <t>Субвенція з державного бюджету обласному бюджету Львівської області на проведення капітального та поточного середнього ремонту автомобільних доріг</t>
  </si>
  <si>
    <t>3131270</t>
  </si>
  <si>
    <t>Субвенція з державного бюджету обласному бюджету Черкаської області на капітальний ремонт вул. Енергетиків та вул. Шевченка у м. Каневі</t>
  </si>
  <si>
    <t>3131280</t>
  </si>
  <si>
    <t>Субвенція з державного бюджету бюджету міста Хуста на капітальний ремонт дорожнього покриття вул. Грушевського в м. Хуст, Закарпатської області (Коригування)</t>
  </si>
  <si>
    <t>3131290</t>
  </si>
  <si>
    <t>Субвенція з державного бюджету бюджету міста Хуста на капітальний ремонт дорожнього покриття по вул. Небесної сотні від №122 до дороги Н09 в м. Хуст, Закарпатської області</t>
  </si>
  <si>
    <t>3131300</t>
  </si>
  <si>
    <t>Субвенція з державного бюджету бюджету міста Хуста на капітальний ремонт дорожнього покриття по вул. Шутка від вул. Грушевського до дороги Н09 в м. Хуст Закарпатської області</t>
  </si>
  <si>
    <t>3131310</t>
  </si>
  <si>
    <t>Субвенція з державного бюджету обласному бюджету Миколаївської області на будівництво мостового переходу через р. Південний Буг між с. Богданівка Доманівського та смт. Костянтинівка Арбузинського районів Миколаївської області</t>
  </si>
  <si>
    <t>3131320</t>
  </si>
  <si>
    <t>Субвенція з державного бюджету обласному бюджету Івано-Франківської області на будівництво моста через річку Бистриця Солотвинська та транспортної розв'язки в районі вулиць Хіміків-Надрічна</t>
  </si>
  <si>
    <t>3131330</t>
  </si>
  <si>
    <t>Субвенція з державного бюджету обласному бюджету Сумської області на будівництво мостового переходу через р. Сула в м. Ромни</t>
  </si>
  <si>
    <t>3131340</t>
  </si>
  <si>
    <t>Субвенція з державного бюджету міста Чернівці на капітальний ремонт вул. Хотинської в м. Чернівці</t>
  </si>
  <si>
    <t>3131350</t>
  </si>
  <si>
    <t>Субвенція з державного бюджету обласному бюджету Миколаївської області на капітальний ремонт автомобільних доріг О 151124 Миколаїв – Станіслав – Херсон та О 151101 (Миколаїв – Херсон) – Любомирівка – Першотравневе – (Казанка – (Р-47))</t>
  </si>
  <si>
    <t>3131360</t>
  </si>
  <si>
    <t>Субвенція з державного бюджету бюджету Тернопільської міської об’єднаної територіальної громади на реконструкцію шляхопроводу через залізничну колію на вул. Об’їзна в районі вул. Гайової в м. Тернополі</t>
  </si>
  <si>
    <t>3131370</t>
  </si>
  <si>
    <t>Субвенція з державного бюджету обласному бюджету Львівської області на нове будівництво моста через річку Східничанка з підходами по вул. Кропивницькій в смт Східниця м. Борислава Львівської області</t>
  </si>
  <si>
    <t>3131380</t>
  </si>
  <si>
    <t>Субвенція з державного бюджету бюджету Сумської міської об'єднаної територіальної громади на поточний ремонт вулично-дорожньої мережі та штучних споруд м. Суми, вул. Харківська</t>
  </si>
  <si>
    <t>3401360</t>
  </si>
  <si>
    <t>Розвиток спортивної медицини</t>
  </si>
  <si>
    <t>3411240</t>
  </si>
  <si>
    <t>Субвенція з державного бюджету обласному бюджету Дніпропетровської області на реконструкцію спортивного комплексу «Металург» комунального позашкільного навчального закладу «Дитячо-юнацька спортивна школа №1» Криворізької міської ради</t>
  </si>
  <si>
    <t>3501560</t>
  </si>
  <si>
    <t>Забезпечення придбання акціонерним товариством "Магістральні газопроводи України" у акціонерного товариства "Укртрансгаз" частки у статутному капіталі товариства з обмеженою відповідальністю "Оператор газотранспортної системи України" у розмірі 100 відсотків статутного капіталу</t>
  </si>
  <si>
    <t>3501570</t>
  </si>
  <si>
    <t>Поповнення статутного капіталу акціонерного товариства, яке створюється з метою впровадження фінансово-кредитних механізмів забезпечення громадян України житлом</t>
  </si>
  <si>
    <t>Відшкодування шкоди, завданої громадянинові незаконними діями органів дізнання, досудового слідства, прокуратури і суду, відшкодування громадянинові вартості конфіскованого та безхазяйного майна стягнутого в дохід держави, відшкодування шкоди, завданої фізичній чи юридичній особі незаконними рішеннями, діями чи бездіяльністю органів державної влади, їх посадових і службових осіб</t>
  </si>
  <si>
    <t>3507700</t>
  </si>
  <si>
    <t>Проведення протиаварійних робіт, спрямованих на запобігання виникненню надзвичайної ситуації в адміністративному будинку на Львівській площі, 8. у м. Києві</t>
  </si>
  <si>
    <t>3601270</t>
  </si>
  <si>
    <t>Забезпечення готовності та реагування державної установи "Центр охорони здоров'я Державної кримінально-виконавчої служби України" та її відокремлених структурних підрозділів на спалахи гострої респіраторної хвороби COVID-19, спричиненої коронавірусом SARS-CoV-2, та забезпечення засобами індивідуального захисту медичних працівників, які надають медичну допомогу засудженим та особам, взятим під варту, з гострою респіраторною хворобою COVID-19, спричиненою коронавірусом SARS-CoV-2, за рахунок коштів, виділених з фонду боротьби з гострою респіраторною хворобою COVID-19, спричиненою коронавірусом</t>
  </si>
  <si>
    <t>3601280</t>
  </si>
  <si>
    <t>Забезпечення засобами індивідуального захисту педагогічних та науково-педагогічних працівників навчальних закладів Державної кримінально-виконавчої служби України та здобувачів освіти, дезінфекційними засобами та антисептиками, медичними виробами та обладнанням для технічного забезпечення дистанційного навчання здобувачів освіти за рахунок коштів, виділених з фонду боротьби з гострою респіраторною хворобою COVID-19, спричиненою коронавірусом SARS-CoV-2, та її наслідками</t>
  </si>
  <si>
    <t>3601720</t>
  </si>
  <si>
    <t>Забезпечення Державної кримінально-виконавчої служби засобами індивідуального захисту під час здійснення протиепідемічних заходів з протидії поширенню гострої респіраторної хвороби COVID-19, спричиненої короновірусом SARS-CoV-2, на території України</t>
  </si>
  <si>
    <t>3801320</t>
  </si>
  <si>
    <t>Державна підтримка сфери культури, туризму та креативних індустрій у зв'язку з дією обмежувальних заходів, пов'язаних із поширенням гострої респіраторної хвороби COVID-19, спричиненої коронавірусом SARS-CoV-2, та її наслідками, за рахунок коштів, які виділені із фонду боротьби з гострою респіраторною хворобою COVID-19, спричиненою коронавірусом SARS-CoV-2, та її наслідками</t>
  </si>
  <si>
    <t>3801700</t>
  </si>
  <si>
    <t>Здійснення заходів, пов'язаних із запобіганням виникненню надзвичайної ситуації у будівлі Національного художнього музею України</t>
  </si>
  <si>
    <t>Заходи щодо захисту і забезпечення прав та свобод осіб, які позбавлені (були позбавлені) особистої свободи незаконними збройними формуваннями, окупаційною адміністрацією та/або органами влади Російської Федерації з політичних мотивів, а також у зв’язку з громадською, політичною або професійною діяльністю вказаних осіб, підтримки зазначених осіб та членів їхніх сімей, заходи з реінтеграції населення тимчасово окупованих територій, виплати державних стипендій імені Левка Лук’яненка</t>
  </si>
  <si>
    <t>Фінансова підтримка державного підприємства "Виробниче об’єднання Південний машинобудівний завод імені О.М. Макарова" на погашення заборгованості з виплати заробітної плати працівникам, сплати єдиного внеску на загальнообов’язкове державне соціальне страхування, окремих податків і зборів (платежів)</t>
  </si>
  <si>
    <t>6381700</t>
  </si>
  <si>
    <t>Здійснення заходів з утилізації твердого ракетного палива з подальшим використанням продуктів утилізації для виготовлення виробів ракетного озброєння під час здійснення заходів із зміцнення обороноздатності держави</t>
  </si>
  <si>
    <t>6381710</t>
  </si>
  <si>
    <t>Здійснення заходів, пов'язаних із зберіганням та утилізацією компонентів рідкого ракетного палива (гептилу)</t>
  </si>
  <si>
    <t>6521710</t>
  </si>
  <si>
    <t>Забезпечення засобами індивідуального захисту закладів охорони здоров'я та підрозділів Служби безпеки, задіяних у протиепідемічних заходах з ліквідації наслідків надзвичайної ситуації, пов'язаної з поширенням на території України гострої респіраторної хвороби COVID-19</t>
  </si>
  <si>
    <t>7761710</t>
  </si>
  <si>
    <t>Надання матеріальної грошової допомоги власникам житлових будинків, які повністю зруйновані внаслідок надзвичайної ситуації, яка склалася 16 квітня 2020 р. на території Овруцького району</t>
  </si>
  <si>
    <t>7821700</t>
  </si>
  <si>
    <t>Надання матеріальної грошової допомоги сім'ям осіб, загиблих внаслідок пожежі, що сталася у липні 2020 р., та постраждалому населенню для створення належних умов проживання</t>
  </si>
  <si>
    <t>7821710</t>
  </si>
  <si>
    <t>Надання матеріальної грошової допомоги сім'ям осіб, загиблих внаслідок надзвичайної ситуації, яка виникла у вересні - жовтні 2020 р., та постраждалому населенню</t>
  </si>
  <si>
    <t>Придбання житла мешканцям, які потребують відселення з аварійного житлового будинку № 101/1 по вул. М. Грушевського у м. Дрогобичі Львівської області, пошкодженого внаслідок надзвичайної ситуації, що склалася 28 серпня 2019 року</t>
  </si>
  <si>
    <t>7831710</t>
  </si>
  <si>
    <t>Здійснення заходів з перенесення магістрального водогону "Гірне-Дрогобич" з метою запобігання виникненню надзвичайної ситуації у Дрогобицькому районі</t>
  </si>
  <si>
    <t>7831720</t>
  </si>
  <si>
    <t>7891700</t>
  </si>
  <si>
    <t>Здійснення першочергових (невідкладних) заходів з ліквідації наслідків надзвичайної ситуації, яка виникла у червні 2020 року на території Тернопільської області</t>
  </si>
  <si>
    <t>7901700</t>
  </si>
  <si>
    <t>Надання матеріальної грошової допомоги власникам житлових будинків, які повністю зруйновані внаслідок надзвичайної ситуації природного характеру, що виникла у вересні 2020 р. на території Харківської області</t>
  </si>
  <si>
    <t>7941700</t>
  </si>
  <si>
    <t>2021 рік 
(закон зі змінами)</t>
  </si>
  <si>
    <t>Розподіл видатків та надання кредитів за програмною класифікацією на 2020-2022 роки</t>
  </si>
  <si>
    <t>1201200</t>
  </si>
  <si>
    <t>Надання кредитів фермерським господарствам</t>
  </si>
  <si>
    <t>1201210</t>
  </si>
  <si>
    <t>1201240</t>
  </si>
  <si>
    <t>Фінансова допомога Фонду загальнообов'язкового державного соціального страхування на випадок безробіття, яка виділена із фонду боротьби з гострою респіраторною хворобою COVID-19, спричиненої коронавірусом SARS-CoV-2, та її наслідками на поворотній основі</t>
  </si>
  <si>
    <t>2201210</t>
  </si>
  <si>
    <t>2201460</t>
  </si>
  <si>
    <t>2401610</t>
  </si>
  <si>
    <t>Реконструкція гідроелектростанцій ПАТ "Укргідроенерго"</t>
  </si>
  <si>
    <t>2501320</t>
  </si>
  <si>
    <t>Фінансова допомога Фонду соціального страхування України, яка виділена із фонду боротьби з гострою респіраторною хворобою COVID-19, спричиненою коронавірусом SARS-CoV-2, та її наслідками для виплати матеріального забезпечення на поворотній основі</t>
  </si>
  <si>
    <t>2751430</t>
  </si>
  <si>
    <t>Державне пільгове кредитування індивідуальних сільських забудовників на будівництво (реконструкцію) та придбання житла</t>
  </si>
  <si>
    <t>2751490</t>
  </si>
  <si>
    <t>Надання пільгового довгострокового державного кредиту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</t>
  </si>
  <si>
    <t>2751600</t>
  </si>
  <si>
    <t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t>
  </si>
  <si>
    <t>2751640</t>
  </si>
  <si>
    <t>Програма розвитку муніципальної інфраструктури</t>
  </si>
  <si>
    <t>3101610</t>
  </si>
  <si>
    <t>Розвиток міського пасажирського транспорту в містах України</t>
  </si>
  <si>
    <t>3101620</t>
  </si>
  <si>
    <t>Модернізація української залізниці</t>
  </si>
  <si>
    <t>3101630</t>
  </si>
  <si>
    <t>Безпека руху в містах України</t>
  </si>
  <si>
    <t>3111600</t>
  </si>
  <si>
    <t>Розвиток автомагістралей та реформа дорожнього сектору</t>
  </si>
  <si>
    <t>3501620</t>
  </si>
  <si>
    <t>Підвищення ефективності передачі електроенергії (модернізація підстанцій)</t>
  </si>
  <si>
    <t>3501630</t>
  </si>
  <si>
    <t>Реконструкція трансформаторних підстанцій східної частини України</t>
  </si>
  <si>
    <t>3501640</t>
  </si>
  <si>
    <t>Підвищення надійності постачання електроенергії в Україні</t>
  </si>
  <si>
    <t>3501670</t>
  </si>
  <si>
    <t>Будівництво повітряної лінії 750 кВ Запорізька - Каховська</t>
  </si>
  <si>
    <t>3501690</t>
  </si>
  <si>
    <t>Будівництво ПЛ 750 кВ Рівненська АЕС - Київська</t>
  </si>
  <si>
    <t>3511600</t>
  </si>
  <si>
    <t>Виконання державою гарантійних зобов'язань за позичальників, що отримали кредити під державні гарантії</t>
  </si>
  <si>
    <t>3511610</t>
  </si>
  <si>
    <t>Подовження третьої лінії метрополітену у м. Харкові</t>
  </si>
  <si>
    <t>3511620</t>
  </si>
  <si>
    <t>Фінансування проектів розвитку за рахунок коштів, залучених державою</t>
  </si>
  <si>
    <t>3901610</t>
  </si>
  <si>
    <t>Надання пільгових іпотечних кредитів внутрішньо переміщеним особам</t>
  </si>
  <si>
    <t>3901630</t>
  </si>
  <si>
    <t>Реалізація проекту  з постачання питної води у м. Маріуполі</t>
  </si>
  <si>
    <t>Підготовка науково-педагогічних і наукових кадрів з питань стратегічних проблем внутрішньої і зовнішньої політики</t>
  </si>
  <si>
    <t>0301500</t>
  </si>
  <si>
    <t>0301520</t>
  </si>
  <si>
    <t>0301820</t>
  </si>
  <si>
    <t>0301830</t>
  </si>
  <si>
    <t>0301840</t>
  </si>
  <si>
    <t>0301860</t>
  </si>
  <si>
    <t>0411190</t>
  </si>
  <si>
    <t>1201330</t>
  </si>
  <si>
    <t>Реалізація державного інвестиційного проекту "Реконструкція будівлі Державного підприємства "Національний центр ділового та культурного співробітництва "Український дім" на вул. Хрещатик, 2, в м. Києві"</t>
  </si>
  <si>
    <t>Модернізація цифрових інформаційно-аналітичних систем</t>
  </si>
  <si>
    <t>Реалізація державного інвестиційного проекту «Комплексна діагностика та лікування пацієнтів з важкими вірусними та вірусно-бактеріальними пневмоніями у дорослого населення на основі впровадження унікальних інноваційних технологій»</t>
  </si>
  <si>
    <t>Реалізація державного інвестиційного проекту «Реконструкція блока "Б" лікувального корпусу № 3 Клінічної лікарні "Феофанія" Державного управління справами по вул. Ак. Заболотного, 21 у Голосіївському районі м. Києва»</t>
  </si>
  <si>
    <t>Реалізація державного інвестиційного проекту "Створення Національного культурно-мистецького та музейного комплексу "Мистецький арсенал"</t>
  </si>
  <si>
    <t>Реалізація державного інвестиційного проекту «Підвищення доступності та якості надання медичної допомоги населенню із захворюваннями ЛОР-органів на основі впровадження інноваційних високотехнологічних методів комплексної діагностики та хірургічного лікування в умовах багатопрофільного закладу охорони здоров'я»</t>
  </si>
  <si>
    <t>Заходи з підтримки розвитку лідерства в Україні</t>
  </si>
  <si>
    <t>Здійснення заходів з обов’язкового проведення тендерів ДУ "Професійні закупівлі"_x000D_</t>
  </si>
  <si>
    <t>2201070</t>
  </si>
  <si>
    <t>Фонд Президента України з підтримки освіти, науки та спорту</t>
  </si>
  <si>
    <t>2201390</t>
  </si>
  <si>
    <t>Підтримка пріоритетних напрямів наукових досліджень і науково-технічних (експериментальних) розробок у закладах вищої освіти</t>
  </si>
  <si>
    <t>2201680</t>
  </si>
  <si>
    <t>Удосконалення вищої освіти в Україні заради результатів</t>
  </si>
  <si>
    <t>2201820</t>
  </si>
  <si>
    <t>2201830</t>
  </si>
  <si>
    <t>Реалізація державного інвестиційного проекту "Реконструкція учбово-рекреаційного центру "Міжнародний Центр дитячої наукової творчості " по вул. Квітки Цісик, 14"</t>
  </si>
  <si>
    <t>2201850</t>
  </si>
  <si>
    <t>Реалізація державного інвестиційного проекту "Будівництво Міжнародного центру зустрічей студентської молоді України та Республіки Польща"</t>
  </si>
  <si>
    <t>2201140</t>
  </si>
  <si>
    <t>Фонд розвитку закладів фахової передвищої та вищої освіти</t>
  </si>
  <si>
    <t>2203020</t>
  </si>
  <si>
    <t>Здійснення сертифікації педагогічних працівників, експертизи та акредитації освітніх програм у сфері забезпечення якості освіти</t>
  </si>
  <si>
    <t>2211280</t>
  </si>
  <si>
    <t>Субвенція з державного бюджету місцевим бюджетам на заходи, спрямовані на боротьбу з гострою респіраторною хворобою COVID-19, спричиненою коронавірусом  SARS-CoV-2, та її наслідками під час навчального процесу у закладах загальної середньої освіти</t>
  </si>
  <si>
    <t>2301120</t>
  </si>
  <si>
    <t>Виготовлення проектно-кошторисної документації для створення багатопрофільних лікарень загальнодержавного значення</t>
  </si>
  <si>
    <t>2301100</t>
  </si>
  <si>
    <t>Створення сучасної клінічної бази для лікування онкологічних захворювань у Національному інституті раку</t>
  </si>
  <si>
    <t>2301270</t>
  </si>
  <si>
    <t>Проведення вакцинації населення від гострої респіраторної хвороби COVID-19, спричиненої коронавірусом SARS-CoV-2</t>
  </si>
  <si>
    <t>2301300</t>
  </si>
  <si>
    <t>Створення біокластеру «Біологічна безпека та розвиток біотехнологічних технологій»</t>
  </si>
  <si>
    <t>2301880</t>
  </si>
  <si>
    <t>Реалізація державного інвестиційного проекту «Реконструкція приміщень 1,3,4 поверхів кардіологічного та фасаду кардіологічного та господарського корпусів Державної установи "Інститут серця МОЗ України" за адресою: м. Київ, вул. Братиславська, 5а»</t>
  </si>
  <si>
    <t>2501060</t>
  </si>
  <si>
    <t>Підвищення кваліфікації фахівців із соціальної роботи та інших працівників системи соціального захисту</t>
  </si>
  <si>
    <t>2501240</t>
  </si>
  <si>
    <t>2501290</t>
  </si>
  <si>
    <t>Забезпечення виконання рішень суду</t>
  </si>
  <si>
    <t>2501410</t>
  </si>
  <si>
    <t>2509010</t>
  </si>
  <si>
    <t>Керівництво та управління у сфері реалізації політики щодо соціального захисту населення та захисту прав дітей</t>
  </si>
  <si>
    <t>Національна соціальна сервісна служба України</t>
  </si>
  <si>
    <t>2501350</t>
  </si>
  <si>
    <t>2511240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</si>
  <si>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</si>
  <si>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2601020</t>
  </si>
  <si>
    <t>2601030</t>
  </si>
  <si>
    <t>2707810</t>
  </si>
  <si>
    <t>Реалізація державного інвестиційного проекту «Будівництво водопровідних мереж в населених пунктах Львівської області, що користуються привізною водою»</t>
  </si>
  <si>
    <t>2708810</t>
  </si>
  <si>
    <t>Реалізація державного інвестиційного проекту "Створення комплексної системи поводження з радіоактивними матеріалами, які утворюються під час зняття з експлуатації енергоблоків та реконструкції об'єкта "Укриття"</t>
  </si>
  <si>
    <t>2708820</t>
  </si>
  <si>
    <t>Реалізація державного інвестиційного проекту "Реалізація другого ПК Нового безпечного конфаймента та реконструкція об'єкта "Укриття"</t>
  </si>
  <si>
    <t>2751290</t>
  </si>
  <si>
    <t>Функціонування Фонду енергоефективності</t>
  </si>
  <si>
    <t>2751350</t>
  </si>
  <si>
    <t>Програма розвитку метрополітену у місті Києві</t>
  </si>
  <si>
    <t>2751510</t>
  </si>
  <si>
    <t>Створення центрів креативної економіки</t>
  </si>
  <si>
    <t>2751620</t>
  </si>
  <si>
    <t>Розвиток системи водопостачання та водовідведення в м. Миколаєві</t>
  </si>
  <si>
    <t>2751110</t>
  </si>
  <si>
    <t>Створення містобудівного кадастру на державному рівні</t>
  </si>
  <si>
    <t>2757010</t>
  </si>
  <si>
    <t>Керівництво та управління у сфері виконання дозвільних та реєстраційних функцій у будівництві</t>
  </si>
  <si>
    <t>2758010</t>
  </si>
  <si>
    <t>Державна сервісна служба містобудування України</t>
  </si>
  <si>
    <t>Державна інспекція містобудування України</t>
  </si>
  <si>
    <t>2800000</t>
  </si>
  <si>
    <t>Міністерство аграрної політики та продовольства України</t>
  </si>
  <si>
    <t>2801010</t>
  </si>
  <si>
    <t>Керівництво та управління у сфері агропромислового комплексу</t>
  </si>
  <si>
    <t>2801050</t>
  </si>
  <si>
    <t>2801130</t>
  </si>
  <si>
    <t>2801310</t>
  </si>
  <si>
    <t>Організація і регулювання діяльності установ в системі агропромислового комплексу</t>
  </si>
  <si>
    <t>2801460</t>
  </si>
  <si>
    <t>2801580</t>
  </si>
  <si>
    <t>2803010</t>
  </si>
  <si>
    <t>2803020</t>
  </si>
  <si>
    <t>2803030</t>
  </si>
  <si>
    <t>2803620</t>
  </si>
  <si>
    <t>2804010</t>
  </si>
  <si>
    <t>2804020</t>
  </si>
  <si>
    <t>Організація діяльності рибовідтворювальних комплексів та інших бюджетних установ  у сфері рибного господарства</t>
  </si>
  <si>
    <t>2804030</t>
  </si>
  <si>
    <t>Наукова і науково-технічна діяльність у сфері рибного господарства</t>
  </si>
  <si>
    <t>2804090</t>
  </si>
  <si>
    <t>Міжнародна діяльність у галузі рибного  господарства</t>
  </si>
  <si>
    <t>2911050</t>
  </si>
  <si>
    <t>Субвенція з державного бюджету місцевим бюджетам на розвиток мережі центрів надання адміністративних послуг</t>
  </si>
  <si>
    <t>2911060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</si>
  <si>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</si>
  <si>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3101170</t>
  </si>
  <si>
    <t>Будівництво залізнично-автомобільного мостового переходу через р. Дніпро у м. Києві (з підходами) на залізничній дільниці Київ-Московський - Дарниця</t>
  </si>
  <si>
    <t>3401800</t>
  </si>
  <si>
    <t>Реалізація державного інвестиційного проекту "Будівництво спеціалізованого плавального комплексу олімпійського класу включно з капітальним ремонтом котельні та зовнішніх мереж державного підприємства "Олімпійський навчально-спортивний центр "Конча-Заспа"</t>
  </si>
  <si>
    <t>3401340</t>
  </si>
  <si>
    <t>Реалізація державного інвестиційного проекту "Реконструкція легкоатлетичного ядра державного підприємства "Спортивний комплекс "Атлет", за адресою м. Київ, пров. Лабораторний, 7а"</t>
  </si>
  <si>
    <t>3501500</t>
  </si>
  <si>
    <t>Забезпечення функціонування Фонду розвитку інновацій</t>
  </si>
  <si>
    <t>3508010</t>
  </si>
  <si>
    <t>Керівництво та управління у сфері реалізації політики з питань управління державним боргом</t>
  </si>
  <si>
    <t>Агентство з управління державним боргом</t>
  </si>
  <si>
    <t>3511100</t>
  </si>
  <si>
    <t>Субвенція з державного бюджету місцевим бюджетам на реалізацію інфраструктурних проектів та розвиток об'єктів соціально-культурної сфери</t>
  </si>
  <si>
    <t>3511210</t>
  </si>
  <si>
    <t>3511270</t>
  </si>
  <si>
    <t>Забезпечення окремих видатків районних державних адміністрацій, пов’язаних з ліквідацією районів</t>
  </si>
  <si>
    <t>3511500</t>
  </si>
  <si>
    <t>Виплати за державними деривативами</t>
  </si>
  <si>
    <t>3601180</t>
  </si>
  <si>
    <t>Будівництво (придбання) житла для осіб рядового і начальницького складу Державної кримінально-виконавчої служби України</t>
  </si>
  <si>
    <t>3601250</t>
  </si>
  <si>
    <t>Реалізація державного інвестиційного проекту "Завершення будівництва режимного корпусу для засуджених до довічного позбавлення волі у державній установі "Вільнянська установа виконання покарань (№ 11)", у Запорізькій області"</t>
  </si>
  <si>
    <t>3801340</t>
  </si>
  <si>
    <t>Фонд розвитку закладів загальнодержавного значення</t>
  </si>
  <si>
    <t>3801810</t>
  </si>
  <si>
    <t>Реалізація державного інвестиційного проекту "Створення сучасного мультифункціонального мистецького простору шляхом нового будівництва на вул. Стефаника, 3, у м. Львові"</t>
  </si>
  <si>
    <t>3801840</t>
  </si>
  <si>
    <t>Реалізація державного інвестиційного проекту «Модернізація сцени Львівського національного академічного театру опери та балету імені Соломії Крушельницької»</t>
  </si>
  <si>
    <t>3801880</t>
  </si>
  <si>
    <t>3801890</t>
  </si>
  <si>
    <t>Реалізація державного інвестиційного проекту "Створення першого в Україні акустичного концертного залу в приміщенні Львівської середньої спеціалізованої музичної школи-інтернату імені С. Крушельницької"</t>
  </si>
  <si>
    <t>3802390</t>
  </si>
  <si>
    <t>3804010</t>
  </si>
  <si>
    <t>Керівництво та управління у сфері розвитку туризму</t>
  </si>
  <si>
    <t>3804020</t>
  </si>
  <si>
    <t>Розкриття туристичного потенціалу України</t>
  </si>
  <si>
    <t>3805010</t>
  </si>
  <si>
    <t>Керівництво та управління у сфері мистецтв та спеціальної мистецької освіти</t>
  </si>
  <si>
    <t>3808010</t>
  </si>
  <si>
    <t>Керівництво та управління у сфері охорони культурної спадщини</t>
  </si>
  <si>
    <t>3807010</t>
  </si>
  <si>
    <t>Здійснення державного контролю у сфері охорони культурної спадщини</t>
  </si>
  <si>
    <t>Державне агентство розвитку туризму України</t>
  </si>
  <si>
    <t>Державне агентство України з питань мистецтв та мистецької освіти</t>
  </si>
  <si>
    <t>Державна інспекція культурної спадщини України</t>
  </si>
  <si>
    <t>Державна служба охорони культурної спадщини України</t>
  </si>
  <si>
    <t>3810000</t>
  </si>
  <si>
    <t>Міністерство культури та інформаційної політики України (загальнодержавні видатки та кредитування)</t>
  </si>
  <si>
    <t>3811060</t>
  </si>
  <si>
    <t>Субвенція з державного бюджету місцевим бюджетам на створення центрів культурних послуг</t>
  </si>
  <si>
    <t>3811070</t>
  </si>
  <si>
    <t>3901080</t>
  </si>
  <si>
    <t>Забезпечення інформаційного суверенітету України, розвиток мов корінних народів, що проживають на тимчасово окупованій території Автономної Республіки Крим та м. Севастополь, та фінансова підтримка системи державного іномовлення України</t>
  </si>
  <si>
    <t>3901090</t>
  </si>
  <si>
    <t>Забезпечення належних умов в'їзду та виїзду осіб на тимчасово окуповані території України</t>
  </si>
  <si>
    <t>3901100</t>
  </si>
  <si>
    <t>Заходи щодо створення систем та баз даних з питань реінтеграції</t>
  </si>
  <si>
    <t>3901120</t>
  </si>
  <si>
    <t>Забезпечення реінтеграції молоді з тимчасово окупованих територій Донецької та Луганської областей, тимчасово окупованої території Автономної Республіки Крим та міста Севастополя</t>
  </si>
  <si>
    <t>3901640</t>
  </si>
  <si>
    <t>Розвиток інфраструктури сільського господарства у Луганській області</t>
  </si>
  <si>
    <t>6490000</t>
  </si>
  <si>
    <t>Бюро економічної безпеки</t>
  </si>
  <si>
    <t>6491010</t>
  </si>
  <si>
    <t>Керівництво та управління у сфері економічної безпеки</t>
  </si>
  <si>
    <t>Апарат Бюро економічної безпеки</t>
  </si>
  <si>
    <t>6541260</t>
  </si>
  <si>
    <t>Створення сучасної спеціалізованої лабораторії для роботи з інфекційними матеріалами</t>
  </si>
  <si>
    <t>6541270</t>
  </si>
  <si>
    <t>Забезпечення житлом вчених Національної академії наук України</t>
  </si>
  <si>
    <t>6561180</t>
  </si>
  <si>
    <t>6561190</t>
  </si>
  <si>
    <t>Фонд розвитку закладів третинної (високоспеціалізованої) медичної допомоги</t>
  </si>
  <si>
    <t>6561820</t>
  </si>
  <si>
    <t>6561870</t>
  </si>
  <si>
    <t>Реалізація державного інвестиційного проекту «Реконструкція Дитячого корпусу № 2 ДУ "Інститут педіатрії, акушерства і гінекології ім. акад. О. М. Лук’янової НАМН України за адресою: м. Київ, вул. П. Майбороди, 8»</t>
  </si>
  <si>
    <t>6561880</t>
  </si>
  <si>
    <t>Організація та функціонування Аграрного фонду</t>
  </si>
  <si>
    <t>Апарат Міністерства аграрної політики та продовольства України</t>
  </si>
  <si>
    <t>Міністерство економіки України</t>
  </si>
  <si>
    <t>Здійснення прокурорської діяльності, підготовка та підвищення кваліфікації працівників органів прокуратури</t>
  </si>
  <si>
    <t>Забезпечення діяльності органів та установ Національної поліції України</t>
  </si>
  <si>
    <t>Виплати працівникам, які вивільняються з роботи у зв’язку із достроковим зняттям з експлуатації Чорнобильської АЕС</t>
  </si>
  <si>
    <t>Міністерство економіки України (загальнодержавні видатки та кредитування)</t>
  </si>
  <si>
    <t>Апарат Міністерства економіки України</t>
  </si>
  <si>
    <t>1211120</t>
  </si>
  <si>
    <t>Державні капітальні вкладення на розроблення та реалізацію державних інвестиційних проектів</t>
  </si>
  <si>
    <t>Керівництво та військове управління у сфері оборони</t>
  </si>
  <si>
    <t>Забезпечення організації роботи Національного агентства із забезпечення якості вищої освіти, Національного агентства кваліфікацій, освітнього омбудсмена</t>
  </si>
  <si>
    <t>Виконання зобов'язань України у сфері міжнародного науково-технічного та освітнього співробітництва, участь у рамковій програмі Європейського Союзу з досліджень та інновацій</t>
  </si>
  <si>
    <t>2751410</t>
  </si>
  <si>
    <t>Забезпечення заходів щодо головування України у Стратегії ЄС для Дунайського регіону</t>
  </si>
  <si>
    <t>2759010</t>
  </si>
  <si>
    <t>Державна інспекція архітектури та містобудування України</t>
  </si>
  <si>
    <t>Субвенція з державного бюджету місцевим бюджетам на реалізацію проектів в рамках Програми з відновлення України</t>
  </si>
  <si>
    <t>Розрахунки за борги перед авіакомпаніями за перевезення громадян під час карантину та в період запровадження обмежувальних протиепідемічних заходів з метою запобігання поширенню на території України гострої респіраторної хвороби COVID-19, спричиненої коронавірусом SARS-CoV-2</t>
  </si>
  <si>
    <t>Державна аудиторська служба України</t>
  </si>
  <si>
    <t>Виконання судових рішень на користь фізичних та юридичних осіб</t>
  </si>
  <si>
    <t>Виробництво (створення) та розповсюдження патріотичних серіалів</t>
  </si>
  <si>
    <t>Енергоефективність громадських будівель в Україні</t>
  </si>
  <si>
    <t>2751660</t>
  </si>
  <si>
    <t>Забезпечення виконання завдань, функцій та підготовка кадрів Державної прикордонної служби України</t>
  </si>
  <si>
    <t>Забезпечення виконання завдань, функцій та підготовка кадрів Національної гвардії України</t>
  </si>
  <si>
    <t>Підготовка кадрів,  наукова і науково-технічна діяльність у сфері цивільного захисту і пожежної безпеки</t>
  </si>
  <si>
    <t>Керівництво та управління у сфері економіки</t>
  </si>
  <si>
    <t>Функціонування Українського ветеранського фонду, героїзація образу ветерана війни та вшанування пам’яті загиблих (померлих) захисників України</t>
  </si>
  <si>
    <t>1501090</t>
  </si>
  <si>
    <t>Заходи із психологічної реабілітації, соціальної та професійної адаптації, забезпечення санаторно-курортним лікуванням постраждалих учасників Революції Гідності, учасників антитерористичної операції та осіб, які здійснювали заходи із забезпечення національної безпеки і оборони, відсічі і стримування збройної агресії Російської Федерації у Донецькій та Луганській областях, та членів їх сімей (при здійсненні заходів із психологічної реабілітації), членів сімей загиблих (померлих) таких осіб, виготовлення для них бланків посвідчень та нагрудних знаків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</si>
  <si>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</si>
  <si>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19-20 частини першої статті 6 Закону України «Про статус ветеранів війни, гарантії їх соціального захисту», та які потребують поліпшення житлових умов</t>
  </si>
  <si>
    <t>2201360</t>
  </si>
  <si>
    <t>Реалізація проекту "Президентський університет"</t>
  </si>
  <si>
    <t>Субвенція з державного бюджету місцевим бюджетам на забезпечення пожежної безпеки в закладах освіти</t>
  </si>
  <si>
    <t>2211300</t>
  </si>
  <si>
    <t>2501300</t>
  </si>
  <si>
    <t>Заходи сприяння економічній самостійності малозабезпеченої сім'ї</t>
  </si>
  <si>
    <t>Надання освіти закладами загальної середньої освіти державної форми власності та освітніх послуг державною установою для осіб, які перебувають у закладах охорони здоров’я</t>
  </si>
  <si>
    <t>Підтримка розвитку транскордонного співробітництва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</si>
  <si>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</si>
  <si>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Субвенція з державного бюджету  місцевим бюджетам на розроблення комплексних планів просторового розвитку територій територіальних громад</t>
  </si>
  <si>
    <t>Розвиток пріоритетних проектів в галузі інформаційних технологій</t>
  </si>
  <si>
    <t>Проектування та виконання робіт з відновлення залізничної колії європейського зразка шириною 1435 мм від станції Чоп до станції Ужгород з доведенням до перону залізничного вокзалу Ужгород</t>
  </si>
  <si>
    <t>Забезпечення, організація та виконання літерних авіаційних рейсів повітряними суднами</t>
  </si>
  <si>
    <t>Збирання, обробка та розповсюдження офіційної інформаційної продукції</t>
  </si>
  <si>
    <t>Підвищення кваліфікації, підготовка кадрів акторської майстерності для національних мистецьких та творчих колективів</t>
  </si>
  <si>
    <t>Фонд розвитку закладів загальнодержавного значення, в тому числі їх будівництво</t>
  </si>
  <si>
    <t>Інформаційно-аналітичне забезпечення діяльності у сфері інформаційної безпеки України</t>
  </si>
  <si>
    <t>2761030</t>
  </si>
  <si>
    <t>2761040</t>
  </si>
  <si>
    <t>2761610</t>
  </si>
  <si>
    <t>2761350</t>
  </si>
  <si>
    <t>2901040</t>
  </si>
  <si>
    <t>2901050</t>
  </si>
  <si>
    <t>Інформаційно-технологічне забезпечення проведення Всеукраїнського перепису населення</t>
  </si>
  <si>
    <t>3101270</t>
  </si>
  <si>
    <t>3101300</t>
  </si>
  <si>
    <t>3101310</t>
  </si>
  <si>
    <t>Оновлення рухомого складу для перевезення пасажирів та модернізація залізничної інфраструктури для розвитку пасажирських перевезень</t>
  </si>
  <si>
    <t>3106010</t>
  </si>
  <si>
    <t>3106020</t>
  </si>
  <si>
    <t>Субвенція з державного бюджету місцевим бюджетам на розвиток спортивної інфраструктури, у тому числі реконструкцію, будівельно-ремонтні роботи об`єктів закладів фізичної культури і спорту, що забезпечують розвиток резервного спорту, льодових палаців/арен та стадіонів</t>
  </si>
  <si>
    <t>3901650</t>
  </si>
  <si>
    <t>Реалізація інвестиційного проекту з постачання питної води в Луганській області</t>
  </si>
  <si>
    <t>6501070</t>
  </si>
  <si>
    <t>Субвенція з державного бюджету місцевим бюджетам на справедливу трансформацію вугільних регіонів України</t>
  </si>
  <si>
    <t>2761120</t>
  </si>
  <si>
    <t>3101290</t>
  </si>
  <si>
    <t>Фінансове забезпечення заходів з розвитку аеропортної інфраструктури</t>
  </si>
  <si>
    <t>Формування статутного капіталу акціонерного товариства "Національний фонд інвестицій України"</t>
  </si>
  <si>
    <t xml:space="preserve">Збереження природно-заповідного фонду в національних природних парках та заповідниках </t>
  </si>
  <si>
    <t xml:space="preserve">Надання  медичних  послуг  медичними  закладами </t>
  </si>
  <si>
    <t xml:space="preserve">Забезпечення розслідування авіаційних подій та інцидентів з цивільними повітряними суднами Національним бюро </t>
  </si>
  <si>
    <t xml:space="preserve">Статистичні спостереження </t>
  </si>
  <si>
    <t xml:space="preserve">Наукова і науково-технічна діяльність у сфері гідрометеорології </t>
  </si>
  <si>
    <t xml:space="preserve">Виплата академічних стипендій студентам (курсантам), аспірантам, докторантам закладів фахової передвищої та вищої освіти </t>
  </si>
  <si>
    <t>Пільговий  проїзд  учнів  закладів професійної (професійно-технічної)  освіти, студентів (курсантів невійськових) закладів фахової передвищої та вищої освіти у залізничному транспорті</t>
  </si>
  <si>
    <t>Підвищення кваліфікації педагогічних та науково-педагогічних працівників, керівних працівників і спеціалістів державного управління, харчової, переробної промисловості та агропромислового комплексу, медичних та фармацевтичних кадрів</t>
  </si>
  <si>
    <t xml:space="preserve">Загальнодержавні заходи у сфері освіти </t>
  </si>
  <si>
    <t>Субвенція з державного бюджету місцевим бюджетам на придбання обладнання для їдалень (харчоблоків) закладів загальної середньої освіти</t>
  </si>
  <si>
    <t>2211290</t>
  </si>
  <si>
    <t xml:space="preserve">Наукова і науково-технічна діяльність у сфері охорони здоров'я </t>
  </si>
  <si>
    <t>Внесок України до Енергетичного Співтовариства_x000D_</t>
  </si>
  <si>
    <t>Надання одноразової грошової допомоги членам сімей осіб, смерть яких пов'язана з участю в масових акціях громадського протесту, що відбулися у період з 21 листопада       2013 року по 21 лютого 2014 року, та особам, які отримали тілесні ушкодження, побої, мордування під час участі в зазначених акціях</t>
  </si>
  <si>
    <t>Фінансова допомога Фонду соціального страхування України, для страхових виплат медичним працівникам державних і комунальних закладів охорони здоров`я та членам їх сімей внаслідок захворювання коронавірусною хворобою COVID-19, спричиненою коронавірусом SARS-CoV-2, та її наслідками</t>
  </si>
  <si>
    <t>Оздоровлення і відпочинок дітей, які потребують особливої уваги та підтримки, в дитячих закладах оздоровлення та відпочинку вищої категорії, які розташовані в гірських районах (районах, в яких розташовані населені пункти, віднесені до категорії гірських)</t>
  </si>
  <si>
    <t xml:space="preserve">Оздоровлення і відпочинок дітей, які потребують особливої уваги та підтримки, в дитячих оздоровчих таборах МДЦ "Артек" і ДЦ "Молода Гвардія" </t>
  </si>
  <si>
    <t>Реалізація пілотного проекту "Розвиток соціальних послуг"</t>
  </si>
  <si>
    <t>Виплата матеріальної допомоги військовослужбовцям, звільненим з військової строкової служби</t>
  </si>
  <si>
    <t>Забезпечення діяльності Фонду соціального захисту осіб з інвалідністю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</si>
  <si>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</si>
  <si>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 xml:space="preserve">Наукова і науково-технічна діяльність у сфері захисту довкілля та природних ресурсів </t>
  </si>
  <si>
    <t>Підтримка у безпечному стані  блоків та об'єкта "Укриття" та заходи щодо до зняття з експлуатації Чорнобильської АЕС</t>
  </si>
  <si>
    <t xml:space="preserve">Впровадження та координація заходів проекту розвитку міської інфраструктури, заходів в секторі централізованого теплопостачання України, надзвичайної кредитної програми для України та програми розвитку муніципальної інфраструктури України </t>
  </si>
  <si>
    <t xml:space="preserve">Наукова і науково-технічна діяльність у сфері розвитку агропромислового комплексу, стандартизації та сертифікації сільськогосподарської продукції </t>
  </si>
  <si>
    <t>Фінансова підтримка громадських об’єднань фізкультурно-спортивного спрямування</t>
  </si>
  <si>
    <t xml:space="preserve">Наукове і науково-методичне забезпечення у сфері виробництва і використання дорогоцінного і напівдорогоцінного каміння та забезпечення виробничих та соціально-культурних потреб у дорогоцінних металах і дорогоцінному камінні </t>
  </si>
  <si>
    <t xml:space="preserve">Заходи щодо виконання рішень суду, що гарантовані державою    </t>
  </si>
  <si>
    <t xml:space="preserve">Підвищення кваліфікації працівників органів юстиції </t>
  </si>
  <si>
    <t xml:space="preserve">Наукова і науково-технічна діяльність у сфері засобів масової інформації, книговидавничої справи та інформаційно-бібліографічної діяльності  </t>
  </si>
  <si>
    <t xml:space="preserve">Здійснення заходів з питань європейської та євроатлантичної інтеграції в інформаційній сфері </t>
  </si>
  <si>
    <t xml:space="preserve">Субвенція з державного бюджету місцевим бюджетам на реалізацію проектів ремонтно-реставраційних та консерваційних робіт пам'яток культурної спадщини, що перебувають у комунальній власності </t>
  </si>
  <si>
    <t xml:space="preserve">Керівництво та управління з питань  реінтеграції тимчасово окупованих територій </t>
  </si>
  <si>
    <t>Впровадження та реалізація нового механізму фінансового забезпечення надання третинної (високоспеціалізованої) медичної допомоги у окремих науково-дослідних установах Національної академії медичних наук України</t>
  </si>
  <si>
    <t>Будівництво (придбання) житла для співробітників Служби зовнішньої розвідки України</t>
  </si>
  <si>
    <t>Надання пільгових довгострокових кредитів для здобуття фахової передвищої та вищої освіти</t>
  </si>
  <si>
    <t>2751670</t>
  </si>
  <si>
    <t>Розвиток міського водопостачання</t>
  </si>
  <si>
    <t>Реалізація державного інвестиційного проекту "Удосконалення термоізоляційних властивостей будівлі Державного підприємства "Харківський національний академічний театр опери та балету ім. М. В. Лисенка" систем теплопостачання, кондиціювання і вентиляції</t>
  </si>
  <si>
    <t xml:space="preserve"> </t>
  </si>
  <si>
    <t>Розвиток системи екстреної медичної допомоги та модернізація і оновлення матеріально-технічної бази закладів охорони здоров'я</t>
  </si>
  <si>
    <t>Компенсація у зв'язку з підвищенням тарифів на електричну енергію на оплату електричної енергії населенням, яке проживає в житлових будинках (у тому числі в житлових будинках готельного типу, квартирах та гуртожитках), обладнаних у встановленому порядку електроопалювальними установками (у тому числі в сільській місцевості), населенням, яке проживає в багатоквартирних будинках, не газифікованих природним газом і в яких відсутні або не функціонують системи централізованого теплопостачання (у тому числі в сільській місцевості), а також багатодітними, прийомними сім'ями та дитячими будинками сімейного типу</t>
  </si>
  <si>
    <t>Реалізація державного інвестиційного проекту "Реконструкція з розширенням харчоблоку, технічне переоснащення існуючої котельні, реконструкція пральні Державної установи "Національний інститут фтизіатрії і пульмонології ім. Ф. Г. Яновського НАМН України" по вул. Миколи Амосова, 10 у Солом'янському районі м. Києва"</t>
  </si>
  <si>
    <t>Реалізація державного інвестиційного проекту "Реконструкція рентген-радіологічного відділення ДУ "Інститут отоларингології ім. проф. О.С.Коломійченка НАМН України " з метою введення в експлуатацію закупленого у 2011-2013 роках високовартісного медичного обладнання"</t>
  </si>
  <si>
    <t>Реалізація державного інвестиційного проекту «Реконструкція частини корпусів гострої коронарної недостатності та лабораторії радіоізотопних методів дослідження ДУ "ННЦ Інститут кардіології ім. акад. М. Д. Стражеска" НАМН України, за адресою: м. Київ, вул. Народного Ополчення, 5»</t>
  </si>
  <si>
    <t>Реалізація державного інвестиційного проекту «Реконструкція об'єкту національного надбання "Аеродинамічний комплекс на базі надзвукової аеродинамічної труби Т-6 Національного аерокосмічного університету імені М.Є. Жуковського "Харківський авіаційний інститут"»</t>
  </si>
  <si>
    <t>Надання кредитів на будівництво (реконструкцію) і придбання житла для наукових, науково-педагогічних та педагогічних працівників</t>
  </si>
  <si>
    <t>2022 рік 
(проект)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</si>
</sst>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6" fillId="0" borderId="0"/>
  </cellStyleXfs>
  <cellXfs count="41">
    <xf numFmtId="0" fontId="0" fillId="0" borderId="0" xfId="0"/>
    <xf numFmtId="0" fontId="1" fillId="3" borderId="6" xfId="0" applyNumberFormat="1" applyFont="1" applyFill="1" applyBorder="1" applyAlignment="1" applyProtection="1">
      <alignment horizontal="center" vertical="center" wrapText="1"/>
    </xf>
    <xf numFmtId="164" fontId="1" fillId="4" borderId="8" xfId="1" applyNumberFormat="1" applyFont="1" applyFill="1" applyBorder="1" applyAlignment="1" applyProtection="1">
      <alignment horizontal="right" vertical="center" wrapText="1"/>
    </xf>
    <xf numFmtId="164" fontId="3" fillId="5" borderId="9" xfId="1" applyNumberFormat="1" applyFont="1" applyFill="1" applyBorder="1" applyAlignment="1" applyProtection="1">
      <alignment horizontal="right" vertical="center" wrapText="1"/>
    </xf>
    <xf numFmtId="164" fontId="2" fillId="0" borderId="9" xfId="1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justify" vertical="center" wrapText="1"/>
    </xf>
    <xf numFmtId="2" fontId="1" fillId="4" borderId="9" xfId="0" applyNumberFormat="1" applyFont="1" applyFill="1" applyBorder="1" applyAlignment="1" applyProtection="1">
      <alignment horizontal="center" vertical="center" wrapText="1"/>
    </xf>
    <xf numFmtId="2" fontId="1" fillId="4" borderId="9" xfId="0" applyNumberFormat="1" applyFont="1" applyFill="1" applyBorder="1" applyAlignment="1" applyProtection="1">
      <alignment horizontal="left" vertical="center" wrapText="1"/>
    </xf>
    <xf numFmtId="164" fontId="1" fillId="4" borderId="8" xfId="1" applyNumberFormat="1" applyFont="1" applyFill="1" applyBorder="1" applyAlignment="1" applyProtection="1">
      <alignment horizontal="center" vertical="center" wrapText="1"/>
    </xf>
    <xf numFmtId="164" fontId="3" fillId="5" borderId="9" xfId="1" applyNumberFormat="1" applyFont="1" applyFill="1" applyBorder="1" applyAlignment="1" applyProtection="1">
      <alignment horizontal="center" vertical="center" wrapText="1"/>
    </xf>
    <xf numFmtId="164" fontId="1" fillId="4" borderId="8" xfId="1" applyNumberFormat="1" applyFont="1" applyFill="1" applyBorder="1" applyAlignment="1" applyProtection="1">
      <alignment horizontal="left" vertical="center" wrapText="1"/>
    </xf>
    <xf numFmtId="164" fontId="3" fillId="5" borderId="9" xfId="1" applyNumberFormat="1" applyFont="1" applyFill="1" applyBorder="1" applyAlignment="1" applyProtection="1">
      <alignment horizontal="left" vertical="center" wrapText="1"/>
    </xf>
    <xf numFmtId="164" fontId="1" fillId="4" borderId="11" xfId="1" applyNumberFormat="1" applyFont="1" applyFill="1" applyBorder="1" applyAlignment="1" applyProtection="1">
      <alignment horizontal="right" vertical="center" wrapText="1"/>
    </xf>
    <xf numFmtId="49" fontId="2" fillId="0" borderId="12" xfId="0" applyNumberFormat="1" applyFont="1" applyFill="1" applyBorder="1" applyAlignment="1" applyProtection="1">
      <alignment horizontal="center" vertical="center"/>
    </xf>
    <xf numFmtId="164" fontId="3" fillId="5" borderId="10" xfId="1" applyNumberFormat="1" applyFont="1" applyFill="1" applyBorder="1" applyAlignment="1" applyProtection="1">
      <alignment horizontal="center" vertical="center" wrapText="1"/>
    </xf>
    <xf numFmtId="164" fontId="3" fillId="5" borderId="10" xfId="1" applyNumberFormat="1" applyFont="1" applyFill="1" applyBorder="1" applyAlignment="1" applyProtection="1">
      <alignment horizontal="left" vertical="center" wrapText="1"/>
    </xf>
    <xf numFmtId="4" fontId="1" fillId="3" borderId="6" xfId="1" applyNumberFormat="1" applyFont="1" applyFill="1" applyBorder="1" applyAlignment="1" applyProtection="1">
      <alignment horizontal="right" vertical="center" wrapText="1"/>
    </xf>
    <xf numFmtId="164" fontId="2" fillId="0" borderId="11" xfId="1" applyNumberFormat="1" applyFont="1" applyFill="1" applyBorder="1" applyAlignment="1" applyProtection="1">
      <alignment horizontal="right" vertical="center" wrapText="1"/>
    </xf>
    <xf numFmtId="1" fontId="3" fillId="5" borderId="10" xfId="1" applyNumberFormat="1" applyFont="1" applyFill="1" applyBorder="1" applyAlignment="1" applyProtection="1">
      <alignment horizontal="center" vertical="center" wrapText="1"/>
    </xf>
    <xf numFmtId="164" fontId="2" fillId="6" borderId="9" xfId="1" applyNumberFormat="1" applyFont="1" applyFill="1" applyBorder="1" applyAlignment="1" applyProtection="1">
      <alignment horizontal="right" vertical="center" wrapText="1"/>
    </xf>
    <xf numFmtId="1" fontId="2" fillId="0" borderId="9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164" fontId="5" fillId="0" borderId="0" xfId="0" applyNumberFormat="1" applyFont="1" applyAlignment="1">
      <alignment vertical="top"/>
    </xf>
    <xf numFmtId="49" fontId="3" fillId="5" borderId="10" xfId="1" applyNumberFormat="1" applyFont="1" applyFill="1" applyBorder="1" applyAlignment="1" applyProtection="1">
      <alignment horizontal="center" vertical="center" wrapText="1"/>
    </xf>
    <xf numFmtId="49" fontId="2" fillId="6" borderId="9" xfId="0" applyNumberFormat="1" applyFont="1" applyFill="1" applyBorder="1" applyAlignment="1" applyProtection="1">
      <alignment horizontal="center" vertical="center"/>
    </xf>
    <xf numFmtId="0" fontId="2" fillId="6" borderId="9" xfId="0" applyNumberFormat="1" applyFont="1" applyFill="1" applyBorder="1" applyAlignment="1" applyProtection="1">
      <alignment horizontal="justify" vertical="center" wrapText="1"/>
    </xf>
    <xf numFmtId="164" fontId="2" fillId="6" borderId="11" xfId="1" applyNumberFormat="1" applyFont="1" applyFill="1" applyBorder="1" applyAlignment="1" applyProtection="1">
      <alignment horizontal="right" vertical="center" wrapText="1"/>
    </xf>
    <xf numFmtId="1" fontId="2" fillId="6" borderId="9" xfId="0" applyNumberFormat="1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justify" vertical="top" wrapText="1"/>
    </xf>
    <xf numFmtId="49" fontId="1" fillId="4" borderId="9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</cellXfs>
  <cellStyles count="4">
    <cellStyle name="Звичайний" xfId="0" builtinId="0"/>
    <cellStyle name="Звичайний 2" xfId="2"/>
    <cellStyle name="Звичайний 3" xfId="3"/>
    <cellStyle name="Обычный_Dod3" xfId="1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9"/>
  <sheetViews>
    <sheetView showZeros="0" tabSelected="1" view="pageBreakPreview" zoomScaleNormal="100" zoomScaleSheetLayoutView="100" workbookViewId="0">
      <selection activeCell="J3" sqref="J3"/>
    </sheetView>
  </sheetViews>
  <sheetFormatPr defaultColWidth="6.88671875" defaultRowHeight="13.2" x14ac:dyDescent="0.3"/>
  <cols>
    <col min="1" max="1" width="13.44140625" style="22" customWidth="1"/>
    <col min="2" max="2" width="55.6640625" style="22" customWidth="1"/>
    <col min="3" max="9" width="16.33203125" style="22" customWidth="1"/>
    <col min="10" max="11" width="16.77734375" style="22" customWidth="1"/>
    <col min="12" max="234" width="6.88671875" style="22"/>
    <col min="235" max="235" width="12" style="22" customWidth="1"/>
    <col min="236" max="236" width="50.33203125" style="22" customWidth="1"/>
    <col min="237" max="237" width="11.109375" style="22" customWidth="1"/>
    <col min="238" max="239" width="13.6640625" style="22" customWidth="1"/>
    <col min="240" max="240" width="15" style="22" customWidth="1"/>
    <col min="241" max="241" width="13.6640625" style="22" customWidth="1"/>
    <col min="242" max="242" width="14.109375" style="22" customWidth="1"/>
    <col min="243" max="243" width="13.44140625" style="22" customWidth="1"/>
    <col min="244" max="244" width="12.44140625" style="22" customWidth="1"/>
    <col min="245" max="245" width="13.44140625" style="22" customWidth="1"/>
    <col min="246" max="490" width="6.88671875" style="22"/>
    <col min="491" max="491" width="12" style="22" customWidth="1"/>
    <col min="492" max="492" width="50.33203125" style="22" customWidth="1"/>
    <col min="493" max="493" width="11.109375" style="22" customWidth="1"/>
    <col min="494" max="495" width="13.6640625" style="22" customWidth="1"/>
    <col min="496" max="496" width="15" style="22" customWidth="1"/>
    <col min="497" max="497" width="13.6640625" style="22" customWidth="1"/>
    <col min="498" max="498" width="14.109375" style="22" customWidth="1"/>
    <col min="499" max="499" width="13.44140625" style="22" customWidth="1"/>
    <col min="500" max="500" width="12.44140625" style="22" customWidth="1"/>
    <col min="501" max="501" width="13.44140625" style="22" customWidth="1"/>
    <col min="502" max="746" width="6.88671875" style="22"/>
    <col min="747" max="747" width="12" style="22" customWidth="1"/>
    <col min="748" max="748" width="50.33203125" style="22" customWidth="1"/>
    <col min="749" max="749" width="11.109375" style="22" customWidth="1"/>
    <col min="750" max="751" width="13.6640625" style="22" customWidth="1"/>
    <col min="752" max="752" width="15" style="22" customWidth="1"/>
    <col min="753" max="753" width="13.6640625" style="22" customWidth="1"/>
    <col min="754" max="754" width="14.109375" style="22" customWidth="1"/>
    <col min="755" max="755" width="13.44140625" style="22" customWidth="1"/>
    <col min="756" max="756" width="12.44140625" style="22" customWidth="1"/>
    <col min="757" max="757" width="13.44140625" style="22" customWidth="1"/>
    <col min="758" max="1002" width="6.88671875" style="22"/>
    <col min="1003" max="1003" width="12" style="22" customWidth="1"/>
    <col min="1004" max="1004" width="50.33203125" style="22" customWidth="1"/>
    <col min="1005" max="1005" width="11.109375" style="22" customWidth="1"/>
    <col min="1006" max="1007" width="13.6640625" style="22" customWidth="1"/>
    <col min="1008" max="1008" width="15" style="22" customWidth="1"/>
    <col min="1009" max="1009" width="13.6640625" style="22" customWidth="1"/>
    <col min="1010" max="1010" width="14.109375" style="22" customWidth="1"/>
    <col min="1011" max="1011" width="13.44140625" style="22" customWidth="1"/>
    <col min="1012" max="1012" width="12.44140625" style="22" customWidth="1"/>
    <col min="1013" max="1013" width="13.44140625" style="22" customWidth="1"/>
    <col min="1014" max="1258" width="6.88671875" style="22"/>
    <col min="1259" max="1259" width="12" style="22" customWidth="1"/>
    <col min="1260" max="1260" width="50.33203125" style="22" customWidth="1"/>
    <col min="1261" max="1261" width="11.109375" style="22" customWidth="1"/>
    <col min="1262" max="1263" width="13.6640625" style="22" customWidth="1"/>
    <col min="1264" max="1264" width="15" style="22" customWidth="1"/>
    <col min="1265" max="1265" width="13.6640625" style="22" customWidth="1"/>
    <col min="1266" max="1266" width="14.109375" style="22" customWidth="1"/>
    <col min="1267" max="1267" width="13.44140625" style="22" customWidth="1"/>
    <col min="1268" max="1268" width="12.44140625" style="22" customWidth="1"/>
    <col min="1269" max="1269" width="13.44140625" style="22" customWidth="1"/>
    <col min="1270" max="1514" width="6.88671875" style="22"/>
    <col min="1515" max="1515" width="12" style="22" customWidth="1"/>
    <col min="1516" max="1516" width="50.33203125" style="22" customWidth="1"/>
    <col min="1517" max="1517" width="11.109375" style="22" customWidth="1"/>
    <col min="1518" max="1519" width="13.6640625" style="22" customWidth="1"/>
    <col min="1520" max="1520" width="15" style="22" customWidth="1"/>
    <col min="1521" max="1521" width="13.6640625" style="22" customWidth="1"/>
    <col min="1522" max="1522" width="14.109375" style="22" customWidth="1"/>
    <col min="1523" max="1523" width="13.44140625" style="22" customWidth="1"/>
    <col min="1524" max="1524" width="12.44140625" style="22" customWidth="1"/>
    <col min="1525" max="1525" width="13.44140625" style="22" customWidth="1"/>
    <col min="1526" max="1770" width="6.88671875" style="22"/>
    <col min="1771" max="1771" width="12" style="22" customWidth="1"/>
    <col min="1772" max="1772" width="50.33203125" style="22" customWidth="1"/>
    <col min="1773" max="1773" width="11.109375" style="22" customWidth="1"/>
    <col min="1774" max="1775" width="13.6640625" style="22" customWidth="1"/>
    <col min="1776" max="1776" width="15" style="22" customWidth="1"/>
    <col min="1777" max="1777" width="13.6640625" style="22" customWidth="1"/>
    <col min="1778" max="1778" width="14.109375" style="22" customWidth="1"/>
    <col min="1779" max="1779" width="13.44140625" style="22" customWidth="1"/>
    <col min="1780" max="1780" width="12.44140625" style="22" customWidth="1"/>
    <col min="1781" max="1781" width="13.44140625" style="22" customWidth="1"/>
    <col min="1782" max="2026" width="6.88671875" style="22"/>
    <col min="2027" max="2027" width="12" style="22" customWidth="1"/>
    <col min="2028" max="2028" width="50.33203125" style="22" customWidth="1"/>
    <col min="2029" max="2029" width="11.109375" style="22" customWidth="1"/>
    <col min="2030" max="2031" width="13.6640625" style="22" customWidth="1"/>
    <col min="2032" max="2032" width="15" style="22" customWidth="1"/>
    <col min="2033" max="2033" width="13.6640625" style="22" customWidth="1"/>
    <col min="2034" max="2034" width="14.109375" style="22" customWidth="1"/>
    <col min="2035" max="2035" width="13.44140625" style="22" customWidth="1"/>
    <col min="2036" max="2036" width="12.44140625" style="22" customWidth="1"/>
    <col min="2037" max="2037" width="13.44140625" style="22" customWidth="1"/>
    <col min="2038" max="2282" width="6.88671875" style="22"/>
    <col min="2283" max="2283" width="12" style="22" customWidth="1"/>
    <col min="2284" max="2284" width="50.33203125" style="22" customWidth="1"/>
    <col min="2285" max="2285" width="11.109375" style="22" customWidth="1"/>
    <col min="2286" max="2287" width="13.6640625" style="22" customWidth="1"/>
    <col min="2288" max="2288" width="15" style="22" customWidth="1"/>
    <col min="2289" max="2289" width="13.6640625" style="22" customWidth="1"/>
    <col min="2290" max="2290" width="14.109375" style="22" customWidth="1"/>
    <col min="2291" max="2291" width="13.44140625" style="22" customWidth="1"/>
    <col min="2292" max="2292" width="12.44140625" style="22" customWidth="1"/>
    <col min="2293" max="2293" width="13.44140625" style="22" customWidth="1"/>
    <col min="2294" max="2538" width="6.88671875" style="22"/>
    <col min="2539" max="2539" width="12" style="22" customWidth="1"/>
    <col min="2540" max="2540" width="50.33203125" style="22" customWidth="1"/>
    <col min="2541" max="2541" width="11.109375" style="22" customWidth="1"/>
    <col min="2542" max="2543" width="13.6640625" style="22" customWidth="1"/>
    <col min="2544" max="2544" width="15" style="22" customWidth="1"/>
    <col min="2545" max="2545" width="13.6640625" style="22" customWidth="1"/>
    <col min="2546" max="2546" width="14.109375" style="22" customWidth="1"/>
    <col min="2547" max="2547" width="13.44140625" style="22" customWidth="1"/>
    <col min="2548" max="2548" width="12.44140625" style="22" customWidth="1"/>
    <col min="2549" max="2549" width="13.44140625" style="22" customWidth="1"/>
    <col min="2550" max="2794" width="6.88671875" style="22"/>
    <col min="2795" max="2795" width="12" style="22" customWidth="1"/>
    <col min="2796" max="2796" width="50.33203125" style="22" customWidth="1"/>
    <col min="2797" max="2797" width="11.109375" style="22" customWidth="1"/>
    <col min="2798" max="2799" width="13.6640625" style="22" customWidth="1"/>
    <col min="2800" max="2800" width="15" style="22" customWidth="1"/>
    <col min="2801" max="2801" width="13.6640625" style="22" customWidth="1"/>
    <col min="2802" max="2802" width="14.109375" style="22" customWidth="1"/>
    <col min="2803" max="2803" width="13.44140625" style="22" customWidth="1"/>
    <col min="2804" max="2804" width="12.44140625" style="22" customWidth="1"/>
    <col min="2805" max="2805" width="13.44140625" style="22" customWidth="1"/>
    <col min="2806" max="3050" width="6.88671875" style="22"/>
    <col min="3051" max="3051" width="12" style="22" customWidth="1"/>
    <col min="3052" max="3052" width="50.33203125" style="22" customWidth="1"/>
    <col min="3053" max="3053" width="11.109375" style="22" customWidth="1"/>
    <col min="3054" max="3055" width="13.6640625" style="22" customWidth="1"/>
    <col min="3056" max="3056" width="15" style="22" customWidth="1"/>
    <col min="3057" max="3057" width="13.6640625" style="22" customWidth="1"/>
    <col min="3058" max="3058" width="14.109375" style="22" customWidth="1"/>
    <col min="3059" max="3059" width="13.44140625" style="22" customWidth="1"/>
    <col min="3060" max="3060" width="12.44140625" style="22" customWidth="1"/>
    <col min="3061" max="3061" width="13.44140625" style="22" customWidth="1"/>
    <col min="3062" max="3306" width="6.88671875" style="22"/>
    <col min="3307" max="3307" width="12" style="22" customWidth="1"/>
    <col min="3308" max="3308" width="50.33203125" style="22" customWidth="1"/>
    <col min="3309" max="3309" width="11.109375" style="22" customWidth="1"/>
    <col min="3310" max="3311" width="13.6640625" style="22" customWidth="1"/>
    <col min="3312" max="3312" width="15" style="22" customWidth="1"/>
    <col min="3313" max="3313" width="13.6640625" style="22" customWidth="1"/>
    <col min="3314" max="3314" width="14.109375" style="22" customWidth="1"/>
    <col min="3315" max="3315" width="13.44140625" style="22" customWidth="1"/>
    <col min="3316" max="3316" width="12.44140625" style="22" customWidth="1"/>
    <col min="3317" max="3317" width="13.44140625" style="22" customWidth="1"/>
    <col min="3318" max="3562" width="6.88671875" style="22"/>
    <col min="3563" max="3563" width="12" style="22" customWidth="1"/>
    <col min="3564" max="3564" width="50.33203125" style="22" customWidth="1"/>
    <col min="3565" max="3565" width="11.109375" style="22" customWidth="1"/>
    <col min="3566" max="3567" width="13.6640625" style="22" customWidth="1"/>
    <col min="3568" max="3568" width="15" style="22" customWidth="1"/>
    <col min="3569" max="3569" width="13.6640625" style="22" customWidth="1"/>
    <col min="3570" max="3570" width="14.109375" style="22" customWidth="1"/>
    <col min="3571" max="3571" width="13.44140625" style="22" customWidth="1"/>
    <col min="3572" max="3572" width="12.44140625" style="22" customWidth="1"/>
    <col min="3573" max="3573" width="13.44140625" style="22" customWidth="1"/>
    <col min="3574" max="3818" width="6.88671875" style="22"/>
    <col min="3819" max="3819" width="12" style="22" customWidth="1"/>
    <col min="3820" max="3820" width="50.33203125" style="22" customWidth="1"/>
    <col min="3821" max="3821" width="11.109375" style="22" customWidth="1"/>
    <col min="3822" max="3823" width="13.6640625" style="22" customWidth="1"/>
    <col min="3824" max="3824" width="15" style="22" customWidth="1"/>
    <col min="3825" max="3825" width="13.6640625" style="22" customWidth="1"/>
    <col min="3826" max="3826" width="14.109375" style="22" customWidth="1"/>
    <col min="3827" max="3827" width="13.44140625" style="22" customWidth="1"/>
    <col min="3828" max="3828" width="12.44140625" style="22" customWidth="1"/>
    <col min="3829" max="3829" width="13.44140625" style="22" customWidth="1"/>
    <col min="3830" max="4074" width="6.88671875" style="22"/>
    <col min="4075" max="4075" width="12" style="22" customWidth="1"/>
    <col min="4076" max="4076" width="50.33203125" style="22" customWidth="1"/>
    <col min="4077" max="4077" width="11.109375" style="22" customWidth="1"/>
    <col min="4078" max="4079" width="13.6640625" style="22" customWidth="1"/>
    <col min="4080" max="4080" width="15" style="22" customWidth="1"/>
    <col min="4081" max="4081" width="13.6640625" style="22" customWidth="1"/>
    <col min="4082" max="4082" width="14.109375" style="22" customWidth="1"/>
    <col min="4083" max="4083" width="13.44140625" style="22" customWidth="1"/>
    <col min="4084" max="4084" width="12.44140625" style="22" customWidth="1"/>
    <col min="4085" max="4085" width="13.44140625" style="22" customWidth="1"/>
    <col min="4086" max="4330" width="6.88671875" style="22"/>
    <col min="4331" max="4331" width="12" style="22" customWidth="1"/>
    <col min="4332" max="4332" width="50.33203125" style="22" customWidth="1"/>
    <col min="4333" max="4333" width="11.109375" style="22" customWidth="1"/>
    <col min="4334" max="4335" width="13.6640625" style="22" customWidth="1"/>
    <col min="4336" max="4336" width="15" style="22" customWidth="1"/>
    <col min="4337" max="4337" width="13.6640625" style="22" customWidth="1"/>
    <col min="4338" max="4338" width="14.109375" style="22" customWidth="1"/>
    <col min="4339" max="4339" width="13.44140625" style="22" customWidth="1"/>
    <col min="4340" max="4340" width="12.44140625" style="22" customWidth="1"/>
    <col min="4341" max="4341" width="13.44140625" style="22" customWidth="1"/>
    <col min="4342" max="4586" width="6.88671875" style="22"/>
    <col min="4587" max="4587" width="12" style="22" customWidth="1"/>
    <col min="4588" max="4588" width="50.33203125" style="22" customWidth="1"/>
    <col min="4589" max="4589" width="11.109375" style="22" customWidth="1"/>
    <col min="4590" max="4591" width="13.6640625" style="22" customWidth="1"/>
    <col min="4592" max="4592" width="15" style="22" customWidth="1"/>
    <col min="4593" max="4593" width="13.6640625" style="22" customWidth="1"/>
    <col min="4594" max="4594" width="14.109375" style="22" customWidth="1"/>
    <col min="4595" max="4595" width="13.44140625" style="22" customWidth="1"/>
    <col min="4596" max="4596" width="12.44140625" style="22" customWidth="1"/>
    <col min="4597" max="4597" width="13.44140625" style="22" customWidth="1"/>
    <col min="4598" max="4842" width="6.88671875" style="22"/>
    <col min="4843" max="4843" width="12" style="22" customWidth="1"/>
    <col min="4844" max="4844" width="50.33203125" style="22" customWidth="1"/>
    <col min="4845" max="4845" width="11.109375" style="22" customWidth="1"/>
    <col min="4846" max="4847" width="13.6640625" style="22" customWidth="1"/>
    <col min="4848" max="4848" width="15" style="22" customWidth="1"/>
    <col min="4849" max="4849" width="13.6640625" style="22" customWidth="1"/>
    <col min="4850" max="4850" width="14.109375" style="22" customWidth="1"/>
    <col min="4851" max="4851" width="13.44140625" style="22" customWidth="1"/>
    <col min="4852" max="4852" width="12.44140625" style="22" customWidth="1"/>
    <col min="4853" max="4853" width="13.44140625" style="22" customWidth="1"/>
    <col min="4854" max="5098" width="6.88671875" style="22"/>
    <col min="5099" max="5099" width="12" style="22" customWidth="1"/>
    <col min="5100" max="5100" width="50.33203125" style="22" customWidth="1"/>
    <col min="5101" max="5101" width="11.109375" style="22" customWidth="1"/>
    <col min="5102" max="5103" width="13.6640625" style="22" customWidth="1"/>
    <col min="5104" max="5104" width="15" style="22" customWidth="1"/>
    <col min="5105" max="5105" width="13.6640625" style="22" customWidth="1"/>
    <col min="5106" max="5106" width="14.109375" style="22" customWidth="1"/>
    <col min="5107" max="5107" width="13.44140625" style="22" customWidth="1"/>
    <col min="5108" max="5108" width="12.44140625" style="22" customWidth="1"/>
    <col min="5109" max="5109" width="13.44140625" style="22" customWidth="1"/>
    <col min="5110" max="5354" width="6.88671875" style="22"/>
    <col min="5355" max="5355" width="12" style="22" customWidth="1"/>
    <col min="5356" max="5356" width="50.33203125" style="22" customWidth="1"/>
    <col min="5357" max="5357" width="11.109375" style="22" customWidth="1"/>
    <col min="5358" max="5359" width="13.6640625" style="22" customWidth="1"/>
    <col min="5360" max="5360" width="15" style="22" customWidth="1"/>
    <col min="5361" max="5361" width="13.6640625" style="22" customWidth="1"/>
    <col min="5362" max="5362" width="14.109375" style="22" customWidth="1"/>
    <col min="5363" max="5363" width="13.44140625" style="22" customWidth="1"/>
    <col min="5364" max="5364" width="12.44140625" style="22" customWidth="1"/>
    <col min="5365" max="5365" width="13.44140625" style="22" customWidth="1"/>
    <col min="5366" max="5610" width="6.88671875" style="22"/>
    <col min="5611" max="5611" width="12" style="22" customWidth="1"/>
    <col min="5612" max="5612" width="50.33203125" style="22" customWidth="1"/>
    <col min="5613" max="5613" width="11.109375" style="22" customWidth="1"/>
    <col min="5614" max="5615" width="13.6640625" style="22" customWidth="1"/>
    <col min="5616" max="5616" width="15" style="22" customWidth="1"/>
    <col min="5617" max="5617" width="13.6640625" style="22" customWidth="1"/>
    <col min="5618" max="5618" width="14.109375" style="22" customWidth="1"/>
    <col min="5619" max="5619" width="13.44140625" style="22" customWidth="1"/>
    <col min="5620" max="5620" width="12.44140625" style="22" customWidth="1"/>
    <col min="5621" max="5621" width="13.44140625" style="22" customWidth="1"/>
    <col min="5622" max="5866" width="6.88671875" style="22"/>
    <col min="5867" max="5867" width="12" style="22" customWidth="1"/>
    <col min="5868" max="5868" width="50.33203125" style="22" customWidth="1"/>
    <col min="5869" max="5869" width="11.109375" style="22" customWidth="1"/>
    <col min="5870" max="5871" width="13.6640625" style="22" customWidth="1"/>
    <col min="5872" max="5872" width="15" style="22" customWidth="1"/>
    <col min="5873" max="5873" width="13.6640625" style="22" customWidth="1"/>
    <col min="5874" max="5874" width="14.109375" style="22" customWidth="1"/>
    <col min="5875" max="5875" width="13.44140625" style="22" customWidth="1"/>
    <col min="5876" max="5876" width="12.44140625" style="22" customWidth="1"/>
    <col min="5877" max="5877" width="13.44140625" style="22" customWidth="1"/>
    <col min="5878" max="6122" width="6.88671875" style="22"/>
    <col min="6123" max="6123" width="12" style="22" customWidth="1"/>
    <col min="6124" max="6124" width="50.33203125" style="22" customWidth="1"/>
    <col min="6125" max="6125" width="11.109375" style="22" customWidth="1"/>
    <col min="6126" max="6127" width="13.6640625" style="22" customWidth="1"/>
    <col min="6128" max="6128" width="15" style="22" customWidth="1"/>
    <col min="6129" max="6129" width="13.6640625" style="22" customWidth="1"/>
    <col min="6130" max="6130" width="14.109375" style="22" customWidth="1"/>
    <col min="6131" max="6131" width="13.44140625" style="22" customWidth="1"/>
    <col min="6132" max="6132" width="12.44140625" style="22" customWidth="1"/>
    <col min="6133" max="6133" width="13.44140625" style="22" customWidth="1"/>
    <col min="6134" max="6378" width="6.88671875" style="22"/>
    <col min="6379" max="6379" width="12" style="22" customWidth="1"/>
    <col min="6380" max="6380" width="50.33203125" style="22" customWidth="1"/>
    <col min="6381" max="6381" width="11.109375" style="22" customWidth="1"/>
    <col min="6382" max="6383" width="13.6640625" style="22" customWidth="1"/>
    <col min="6384" max="6384" width="15" style="22" customWidth="1"/>
    <col min="6385" max="6385" width="13.6640625" style="22" customWidth="1"/>
    <col min="6386" max="6386" width="14.109375" style="22" customWidth="1"/>
    <col min="6387" max="6387" width="13.44140625" style="22" customWidth="1"/>
    <col min="6388" max="6388" width="12.44140625" style="22" customWidth="1"/>
    <col min="6389" max="6389" width="13.44140625" style="22" customWidth="1"/>
    <col min="6390" max="6634" width="6.88671875" style="22"/>
    <col min="6635" max="6635" width="12" style="22" customWidth="1"/>
    <col min="6636" max="6636" width="50.33203125" style="22" customWidth="1"/>
    <col min="6637" max="6637" width="11.109375" style="22" customWidth="1"/>
    <col min="6638" max="6639" width="13.6640625" style="22" customWidth="1"/>
    <col min="6640" max="6640" width="15" style="22" customWidth="1"/>
    <col min="6641" max="6641" width="13.6640625" style="22" customWidth="1"/>
    <col min="6642" max="6642" width="14.109375" style="22" customWidth="1"/>
    <col min="6643" max="6643" width="13.44140625" style="22" customWidth="1"/>
    <col min="6644" max="6644" width="12.44140625" style="22" customWidth="1"/>
    <col min="6645" max="6645" width="13.44140625" style="22" customWidth="1"/>
    <col min="6646" max="6890" width="6.88671875" style="22"/>
    <col min="6891" max="6891" width="12" style="22" customWidth="1"/>
    <col min="6892" max="6892" width="50.33203125" style="22" customWidth="1"/>
    <col min="6893" max="6893" width="11.109375" style="22" customWidth="1"/>
    <col min="6894" max="6895" width="13.6640625" style="22" customWidth="1"/>
    <col min="6896" max="6896" width="15" style="22" customWidth="1"/>
    <col min="6897" max="6897" width="13.6640625" style="22" customWidth="1"/>
    <col min="6898" max="6898" width="14.109375" style="22" customWidth="1"/>
    <col min="6899" max="6899" width="13.44140625" style="22" customWidth="1"/>
    <col min="6900" max="6900" width="12.44140625" style="22" customWidth="1"/>
    <col min="6901" max="6901" width="13.44140625" style="22" customWidth="1"/>
    <col min="6902" max="7146" width="6.88671875" style="22"/>
    <col min="7147" max="7147" width="12" style="22" customWidth="1"/>
    <col min="7148" max="7148" width="50.33203125" style="22" customWidth="1"/>
    <col min="7149" max="7149" width="11.109375" style="22" customWidth="1"/>
    <col min="7150" max="7151" width="13.6640625" style="22" customWidth="1"/>
    <col min="7152" max="7152" width="15" style="22" customWidth="1"/>
    <col min="7153" max="7153" width="13.6640625" style="22" customWidth="1"/>
    <col min="7154" max="7154" width="14.109375" style="22" customWidth="1"/>
    <col min="7155" max="7155" width="13.44140625" style="22" customWidth="1"/>
    <col min="7156" max="7156" width="12.44140625" style="22" customWidth="1"/>
    <col min="7157" max="7157" width="13.44140625" style="22" customWidth="1"/>
    <col min="7158" max="7402" width="6.88671875" style="22"/>
    <col min="7403" max="7403" width="12" style="22" customWidth="1"/>
    <col min="7404" max="7404" width="50.33203125" style="22" customWidth="1"/>
    <col min="7405" max="7405" width="11.109375" style="22" customWidth="1"/>
    <col min="7406" max="7407" width="13.6640625" style="22" customWidth="1"/>
    <col min="7408" max="7408" width="15" style="22" customWidth="1"/>
    <col min="7409" max="7409" width="13.6640625" style="22" customWidth="1"/>
    <col min="7410" max="7410" width="14.109375" style="22" customWidth="1"/>
    <col min="7411" max="7411" width="13.44140625" style="22" customWidth="1"/>
    <col min="7412" max="7412" width="12.44140625" style="22" customWidth="1"/>
    <col min="7413" max="7413" width="13.44140625" style="22" customWidth="1"/>
    <col min="7414" max="7658" width="6.88671875" style="22"/>
    <col min="7659" max="7659" width="12" style="22" customWidth="1"/>
    <col min="7660" max="7660" width="50.33203125" style="22" customWidth="1"/>
    <col min="7661" max="7661" width="11.109375" style="22" customWidth="1"/>
    <col min="7662" max="7663" width="13.6640625" style="22" customWidth="1"/>
    <col min="7664" max="7664" width="15" style="22" customWidth="1"/>
    <col min="7665" max="7665" width="13.6640625" style="22" customWidth="1"/>
    <col min="7666" max="7666" width="14.109375" style="22" customWidth="1"/>
    <col min="7667" max="7667" width="13.44140625" style="22" customWidth="1"/>
    <col min="7668" max="7668" width="12.44140625" style="22" customWidth="1"/>
    <col min="7669" max="7669" width="13.44140625" style="22" customWidth="1"/>
    <col min="7670" max="7914" width="6.88671875" style="22"/>
    <col min="7915" max="7915" width="12" style="22" customWidth="1"/>
    <col min="7916" max="7916" width="50.33203125" style="22" customWidth="1"/>
    <col min="7917" max="7917" width="11.109375" style="22" customWidth="1"/>
    <col min="7918" max="7919" width="13.6640625" style="22" customWidth="1"/>
    <col min="7920" max="7920" width="15" style="22" customWidth="1"/>
    <col min="7921" max="7921" width="13.6640625" style="22" customWidth="1"/>
    <col min="7922" max="7922" width="14.109375" style="22" customWidth="1"/>
    <col min="7923" max="7923" width="13.44140625" style="22" customWidth="1"/>
    <col min="7924" max="7924" width="12.44140625" style="22" customWidth="1"/>
    <col min="7925" max="7925" width="13.44140625" style="22" customWidth="1"/>
    <col min="7926" max="8170" width="6.88671875" style="22"/>
    <col min="8171" max="8171" width="12" style="22" customWidth="1"/>
    <col min="8172" max="8172" width="50.33203125" style="22" customWidth="1"/>
    <col min="8173" max="8173" width="11.109375" style="22" customWidth="1"/>
    <col min="8174" max="8175" width="13.6640625" style="22" customWidth="1"/>
    <col min="8176" max="8176" width="15" style="22" customWidth="1"/>
    <col min="8177" max="8177" width="13.6640625" style="22" customWidth="1"/>
    <col min="8178" max="8178" width="14.109375" style="22" customWidth="1"/>
    <col min="8179" max="8179" width="13.44140625" style="22" customWidth="1"/>
    <col min="8180" max="8180" width="12.44140625" style="22" customWidth="1"/>
    <col min="8181" max="8181" width="13.44140625" style="22" customWidth="1"/>
    <col min="8182" max="8426" width="6.88671875" style="22"/>
    <col min="8427" max="8427" width="12" style="22" customWidth="1"/>
    <col min="8428" max="8428" width="50.33203125" style="22" customWidth="1"/>
    <col min="8429" max="8429" width="11.109375" style="22" customWidth="1"/>
    <col min="8430" max="8431" width="13.6640625" style="22" customWidth="1"/>
    <col min="8432" max="8432" width="15" style="22" customWidth="1"/>
    <col min="8433" max="8433" width="13.6640625" style="22" customWidth="1"/>
    <col min="8434" max="8434" width="14.109375" style="22" customWidth="1"/>
    <col min="8435" max="8435" width="13.44140625" style="22" customWidth="1"/>
    <col min="8436" max="8436" width="12.44140625" style="22" customWidth="1"/>
    <col min="8437" max="8437" width="13.44140625" style="22" customWidth="1"/>
    <col min="8438" max="8682" width="6.88671875" style="22"/>
    <col min="8683" max="8683" width="12" style="22" customWidth="1"/>
    <col min="8684" max="8684" width="50.33203125" style="22" customWidth="1"/>
    <col min="8685" max="8685" width="11.109375" style="22" customWidth="1"/>
    <col min="8686" max="8687" width="13.6640625" style="22" customWidth="1"/>
    <col min="8688" max="8688" width="15" style="22" customWidth="1"/>
    <col min="8689" max="8689" width="13.6640625" style="22" customWidth="1"/>
    <col min="8690" max="8690" width="14.109375" style="22" customWidth="1"/>
    <col min="8691" max="8691" width="13.44140625" style="22" customWidth="1"/>
    <col min="8692" max="8692" width="12.44140625" style="22" customWidth="1"/>
    <col min="8693" max="8693" width="13.44140625" style="22" customWidth="1"/>
    <col min="8694" max="8938" width="6.88671875" style="22"/>
    <col min="8939" max="8939" width="12" style="22" customWidth="1"/>
    <col min="8940" max="8940" width="50.33203125" style="22" customWidth="1"/>
    <col min="8941" max="8941" width="11.109375" style="22" customWidth="1"/>
    <col min="8942" max="8943" width="13.6640625" style="22" customWidth="1"/>
    <col min="8944" max="8944" width="15" style="22" customWidth="1"/>
    <col min="8945" max="8945" width="13.6640625" style="22" customWidth="1"/>
    <col min="8946" max="8946" width="14.109375" style="22" customWidth="1"/>
    <col min="8947" max="8947" width="13.44140625" style="22" customWidth="1"/>
    <col min="8948" max="8948" width="12.44140625" style="22" customWidth="1"/>
    <col min="8949" max="8949" width="13.44140625" style="22" customWidth="1"/>
    <col min="8950" max="9194" width="6.88671875" style="22"/>
    <col min="9195" max="9195" width="12" style="22" customWidth="1"/>
    <col min="9196" max="9196" width="50.33203125" style="22" customWidth="1"/>
    <col min="9197" max="9197" width="11.109375" style="22" customWidth="1"/>
    <col min="9198" max="9199" width="13.6640625" style="22" customWidth="1"/>
    <col min="9200" max="9200" width="15" style="22" customWidth="1"/>
    <col min="9201" max="9201" width="13.6640625" style="22" customWidth="1"/>
    <col min="9202" max="9202" width="14.109375" style="22" customWidth="1"/>
    <col min="9203" max="9203" width="13.44140625" style="22" customWidth="1"/>
    <col min="9204" max="9204" width="12.44140625" style="22" customWidth="1"/>
    <col min="9205" max="9205" width="13.44140625" style="22" customWidth="1"/>
    <col min="9206" max="9450" width="6.88671875" style="22"/>
    <col min="9451" max="9451" width="12" style="22" customWidth="1"/>
    <col min="9452" max="9452" width="50.33203125" style="22" customWidth="1"/>
    <col min="9453" max="9453" width="11.109375" style="22" customWidth="1"/>
    <col min="9454" max="9455" width="13.6640625" style="22" customWidth="1"/>
    <col min="9456" max="9456" width="15" style="22" customWidth="1"/>
    <col min="9457" max="9457" width="13.6640625" style="22" customWidth="1"/>
    <col min="9458" max="9458" width="14.109375" style="22" customWidth="1"/>
    <col min="9459" max="9459" width="13.44140625" style="22" customWidth="1"/>
    <col min="9460" max="9460" width="12.44140625" style="22" customWidth="1"/>
    <col min="9461" max="9461" width="13.44140625" style="22" customWidth="1"/>
    <col min="9462" max="9706" width="6.88671875" style="22"/>
    <col min="9707" max="9707" width="12" style="22" customWidth="1"/>
    <col min="9708" max="9708" width="50.33203125" style="22" customWidth="1"/>
    <col min="9709" max="9709" width="11.109375" style="22" customWidth="1"/>
    <col min="9710" max="9711" width="13.6640625" style="22" customWidth="1"/>
    <col min="9712" max="9712" width="15" style="22" customWidth="1"/>
    <col min="9713" max="9713" width="13.6640625" style="22" customWidth="1"/>
    <col min="9714" max="9714" width="14.109375" style="22" customWidth="1"/>
    <col min="9715" max="9715" width="13.44140625" style="22" customWidth="1"/>
    <col min="9716" max="9716" width="12.44140625" style="22" customWidth="1"/>
    <col min="9717" max="9717" width="13.44140625" style="22" customWidth="1"/>
    <col min="9718" max="9962" width="6.88671875" style="22"/>
    <col min="9963" max="9963" width="12" style="22" customWidth="1"/>
    <col min="9964" max="9964" width="50.33203125" style="22" customWidth="1"/>
    <col min="9965" max="9965" width="11.109375" style="22" customWidth="1"/>
    <col min="9966" max="9967" width="13.6640625" style="22" customWidth="1"/>
    <col min="9968" max="9968" width="15" style="22" customWidth="1"/>
    <col min="9969" max="9969" width="13.6640625" style="22" customWidth="1"/>
    <col min="9970" max="9970" width="14.109375" style="22" customWidth="1"/>
    <col min="9971" max="9971" width="13.44140625" style="22" customWidth="1"/>
    <col min="9972" max="9972" width="12.44140625" style="22" customWidth="1"/>
    <col min="9973" max="9973" width="13.44140625" style="22" customWidth="1"/>
    <col min="9974" max="10218" width="6.88671875" style="22"/>
    <col min="10219" max="10219" width="12" style="22" customWidth="1"/>
    <col min="10220" max="10220" width="50.33203125" style="22" customWidth="1"/>
    <col min="10221" max="10221" width="11.109375" style="22" customWidth="1"/>
    <col min="10222" max="10223" width="13.6640625" style="22" customWidth="1"/>
    <col min="10224" max="10224" width="15" style="22" customWidth="1"/>
    <col min="10225" max="10225" width="13.6640625" style="22" customWidth="1"/>
    <col min="10226" max="10226" width="14.109375" style="22" customWidth="1"/>
    <col min="10227" max="10227" width="13.44140625" style="22" customWidth="1"/>
    <col min="10228" max="10228" width="12.44140625" style="22" customWidth="1"/>
    <col min="10229" max="10229" width="13.44140625" style="22" customWidth="1"/>
    <col min="10230" max="10474" width="6.88671875" style="22"/>
    <col min="10475" max="10475" width="12" style="22" customWidth="1"/>
    <col min="10476" max="10476" width="50.33203125" style="22" customWidth="1"/>
    <col min="10477" max="10477" width="11.109375" style="22" customWidth="1"/>
    <col min="10478" max="10479" width="13.6640625" style="22" customWidth="1"/>
    <col min="10480" max="10480" width="15" style="22" customWidth="1"/>
    <col min="10481" max="10481" width="13.6640625" style="22" customWidth="1"/>
    <col min="10482" max="10482" width="14.109375" style="22" customWidth="1"/>
    <col min="10483" max="10483" width="13.44140625" style="22" customWidth="1"/>
    <col min="10484" max="10484" width="12.44140625" style="22" customWidth="1"/>
    <col min="10485" max="10485" width="13.44140625" style="22" customWidth="1"/>
    <col min="10486" max="10730" width="6.88671875" style="22"/>
    <col min="10731" max="10731" width="12" style="22" customWidth="1"/>
    <col min="10732" max="10732" width="50.33203125" style="22" customWidth="1"/>
    <col min="10733" max="10733" width="11.109375" style="22" customWidth="1"/>
    <col min="10734" max="10735" width="13.6640625" style="22" customWidth="1"/>
    <col min="10736" max="10736" width="15" style="22" customWidth="1"/>
    <col min="10737" max="10737" width="13.6640625" style="22" customWidth="1"/>
    <col min="10738" max="10738" width="14.109375" style="22" customWidth="1"/>
    <col min="10739" max="10739" width="13.44140625" style="22" customWidth="1"/>
    <col min="10740" max="10740" width="12.44140625" style="22" customWidth="1"/>
    <col min="10741" max="10741" width="13.44140625" style="22" customWidth="1"/>
    <col min="10742" max="10986" width="6.88671875" style="22"/>
    <col min="10987" max="10987" width="12" style="22" customWidth="1"/>
    <col min="10988" max="10988" width="50.33203125" style="22" customWidth="1"/>
    <col min="10989" max="10989" width="11.109375" style="22" customWidth="1"/>
    <col min="10990" max="10991" width="13.6640625" style="22" customWidth="1"/>
    <col min="10992" max="10992" width="15" style="22" customWidth="1"/>
    <col min="10993" max="10993" width="13.6640625" style="22" customWidth="1"/>
    <col min="10994" max="10994" width="14.109375" style="22" customWidth="1"/>
    <col min="10995" max="10995" width="13.44140625" style="22" customWidth="1"/>
    <col min="10996" max="10996" width="12.44140625" style="22" customWidth="1"/>
    <col min="10997" max="10997" width="13.44140625" style="22" customWidth="1"/>
    <col min="10998" max="11242" width="6.88671875" style="22"/>
    <col min="11243" max="11243" width="12" style="22" customWidth="1"/>
    <col min="11244" max="11244" width="50.33203125" style="22" customWidth="1"/>
    <col min="11245" max="11245" width="11.109375" style="22" customWidth="1"/>
    <col min="11246" max="11247" width="13.6640625" style="22" customWidth="1"/>
    <col min="11248" max="11248" width="15" style="22" customWidth="1"/>
    <col min="11249" max="11249" width="13.6640625" style="22" customWidth="1"/>
    <col min="11250" max="11250" width="14.109375" style="22" customWidth="1"/>
    <col min="11251" max="11251" width="13.44140625" style="22" customWidth="1"/>
    <col min="11252" max="11252" width="12.44140625" style="22" customWidth="1"/>
    <col min="11253" max="11253" width="13.44140625" style="22" customWidth="1"/>
    <col min="11254" max="11498" width="6.88671875" style="22"/>
    <col min="11499" max="11499" width="12" style="22" customWidth="1"/>
    <col min="11500" max="11500" width="50.33203125" style="22" customWidth="1"/>
    <col min="11501" max="11501" width="11.109375" style="22" customWidth="1"/>
    <col min="11502" max="11503" width="13.6640625" style="22" customWidth="1"/>
    <col min="11504" max="11504" width="15" style="22" customWidth="1"/>
    <col min="11505" max="11505" width="13.6640625" style="22" customWidth="1"/>
    <col min="11506" max="11506" width="14.109375" style="22" customWidth="1"/>
    <col min="11507" max="11507" width="13.44140625" style="22" customWidth="1"/>
    <col min="11508" max="11508" width="12.44140625" style="22" customWidth="1"/>
    <col min="11509" max="11509" width="13.44140625" style="22" customWidth="1"/>
    <col min="11510" max="11754" width="6.88671875" style="22"/>
    <col min="11755" max="11755" width="12" style="22" customWidth="1"/>
    <col min="11756" max="11756" width="50.33203125" style="22" customWidth="1"/>
    <col min="11757" max="11757" width="11.109375" style="22" customWidth="1"/>
    <col min="11758" max="11759" width="13.6640625" style="22" customWidth="1"/>
    <col min="11760" max="11760" width="15" style="22" customWidth="1"/>
    <col min="11761" max="11761" width="13.6640625" style="22" customWidth="1"/>
    <col min="11762" max="11762" width="14.109375" style="22" customWidth="1"/>
    <col min="11763" max="11763" width="13.44140625" style="22" customWidth="1"/>
    <col min="11764" max="11764" width="12.44140625" style="22" customWidth="1"/>
    <col min="11765" max="11765" width="13.44140625" style="22" customWidth="1"/>
    <col min="11766" max="12010" width="6.88671875" style="22"/>
    <col min="12011" max="12011" width="12" style="22" customWidth="1"/>
    <col min="12012" max="12012" width="50.33203125" style="22" customWidth="1"/>
    <col min="12013" max="12013" width="11.109375" style="22" customWidth="1"/>
    <col min="12014" max="12015" width="13.6640625" style="22" customWidth="1"/>
    <col min="12016" max="12016" width="15" style="22" customWidth="1"/>
    <col min="12017" max="12017" width="13.6640625" style="22" customWidth="1"/>
    <col min="12018" max="12018" width="14.109375" style="22" customWidth="1"/>
    <col min="12019" max="12019" width="13.44140625" style="22" customWidth="1"/>
    <col min="12020" max="12020" width="12.44140625" style="22" customWidth="1"/>
    <col min="12021" max="12021" width="13.44140625" style="22" customWidth="1"/>
    <col min="12022" max="12266" width="6.88671875" style="22"/>
    <col min="12267" max="12267" width="12" style="22" customWidth="1"/>
    <col min="12268" max="12268" width="50.33203125" style="22" customWidth="1"/>
    <col min="12269" max="12269" width="11.109375" style="22" customWidth="1"/>
    <col min="12270" max="12271" width="13.6640625" style="22" customWidth="1"/>
    <col min="12272" max="12272" width="15" style="22" customWidth="1"/>
    <col min="12273" max="12273" width="13.6640625" style="22" customWidth="1"/>
    <col min="12274" max="12274" width="14.109375" style="22" customWidth="1"/>
    <col min="12275" max="12275" width="13.44140625" style="22" customWidth="1"/>
    <col min="12276" max="12276" width="12.44140625" style="22" customWidth="1"/>
    <col min="12277" max="12277" width="13.44140625" style="22" customWidth="1"/>
    <col min="12278" max="12522" width="6.88671875" style="22"/>
    <col min="12523" max="12523" width="12" style="22" customWidth="1"/>
    <col min="12524" max="12524" width="50.33203125" style="22" customWidth="1"/>
    <col min="12525" max="12525" width="11.109375" style="22" customWidth="1"/>
    <col min="12526" max="12527" width="13.6640625" style="22" customWidth="1"/>
    <col min="12528" max="12528" width="15" style="22" customWidth="1"/>
    <col min="12529" max="12529" width="13.6640625" style="22" customWidth="1"/>
    <col min="12530" max="12530" width="14.109375" style="22" customWidth="1"/>
    <col min="12531" max="12531" width="13.44140625" style="22" customWidth="1"/>
    <col min="12532" max="12532" width="12.44140625" style="22" customWidth="1"/>
    <col min="12533" max="12533" width="13.44140625" style="22" customWidth="1"/>
    <col min="12534" max="12778" width="6.88671875" style="22"/>
    <col min="12779" max="12779" width="12" style="22" customWidth="1"/>
    <col min="12780" max="12780" width="50.33203125" style="22" customWidth="1"/>
    <col min="12781" max="12781" width="11.109375" style="22" customWidth="1"/>
    <col min="12782" max="12783" width="13.6640625" style="22" customWidth="1"/>
    <col min="12784" max="12784" width="15" style="22" customWidth="1"/>
    <col min="12785" max="12785" width="13.6640625" style="22" customWidth="1"/>
    <col min="12786" max="12786" width="14.109375" style="22" customWidth="1"/>
    <col min="12787" max="12787" width="13.44140625" style="22" customWidth="1"/>
    <col min="12788" max="12788" width="12.44140625" style="22" customWidth="1"/>
    <col min="12789" max="12789" width="13.44140625" style="22" customWidth="1"/>
    <col min="12790" max="13034" width="6.88671875" style="22"/>
    <col min="13035" max="13035" width="12" style="22" customWidth="1"/>
    <col min="13036" max="13036" width="50.33203125" style="22" customWidth="1"/>
    <col min="13037" max="13037" width="11.109375" style="22" customWidth="1"/>
    <col min="13038" max="13039" width="13.6640625" style="22" customWidth="1"/>
    <col min="13040" max="13040" width="15" style="22" customWidth="1"/>
    <col min="13041" max="13041" width="13.6640625" style="22" customWidth="1"/>
    <col min="13042" max="13042" width="14.109375" style="22" customWidth="1"/>
    <col min="13043" max="13043" width="13.44140625" style="22" customWidth="1"/>
    <col min="13044" max="13044" width="12.44140625" style="22" customWidth="1"/>
    <col min="13045" max="13045" width="13.44140625" style="22" customWidth="1"/>
    <col min="13046" max="13290" width="6.88671875" style="22"/>
    <col min="13291" max="13291" width="12" style="22" customWidth="1"/>
    <col min="13292" max="13292" width="50.33203125" style="22" customWidth="1"/>
    <col min="13293" max="13293" width="11.109375" style="22" customWidth="1"/>
    <col min="13294" max="13295" width="13.6640625" style="22" customWidth="1"/>
    <col min="13296" max="13296" width="15" style="22" customWidth="1"/>
    <col min="13297" max="13297" width="13.6640625" style="22" customWidth="1"/>
    <col min="13298" max="13298" width="14.109375" style="22" customWidth="1"/>
    <col min="13299" max="13299" width="13.44140625" style="22" customWidth="1"/>
    <col min="13300" max="13300" width="12.44140625" style="22" customWidth="1"/>
    <col min="13301" max="13301" width="13.44140625" style="22" customWidth="1"/>
    <col min="13302" max="13546" width="6.88671875" style="22"/>
    <col min="13547" max="13547" width="12" style="22" customWidth="1"/>
    <col min="13548" max="13548" width="50.33203125" style="22" customWidth="1"/>
    <col min="13549" max="13549" width="11.109375" style="22" customWidth="1"/>
    <col min="13550" max="13551" width="13.6640625" style="22" customWidth="1"/>
    <col min="13552" max="13552" width="15" style="22" customWidth="1"/>
    <col min="13553" max="13553" width="13.6640625" style="22" customWidth="1"/>
    <col min="13554" max="13554" width="14.109375" style="22" customWidth="1"/>
    <col min="13555" max="13555" width="13.44140625" style="22" customWidth="1"/>
    <col min="13556" max="13556" width="12.44140625" style="22" customWidth="1"/>
    <col min="13557" max="13557" width="13.44140625" style="22" customWidth="1"/>
    <col min="13558" max="13802" width="6.88671875" style="22"/>
    <col min="13803" max="13803" width="12" style="22" customWidth="1"/>
    <col min="13804" max="13804" width="50.33203125" style="22" customWidth="1"/>
    <col min="13805" max="13805" width="11.109375" style="22" customWidth="1"/>
    <col min="13806" max="13807" width="13.6640625" style="22" customWidth="1"/>
    <col min="13808" max="13808" width="15" style="22" customWidth="1"/>
    <col min="13809" max="13809" width="13.6640625" style="22" customWidth="1"/>
    <col min="13810" max="13810" width="14.109375" style="22" customWidth="1"/>
    <col min="13811" max="13811" width="13.44140625" style="22" customWidth="1"/>
    <col min="13812" max="13812" width="12.44140625" style="22" customWidth="1"/>
    <col min="13813" max="13813" width="13.44140625" style="22" customWidth="1"/>
    <col min="13814" max="14058" width="6.88671875" style="22"/>
    <col min="14059" max="14059" width="12" style="22" customWidth="1"/>
    <col min="14060" max="14060" width="50.33203125" style="22" customWidth="1"/>
    <col min="14061" max="14061" width="11.109375" style="22" customWidth="1"/>
    <col min="14062" max="14063" width="13.6640625" style="22" customWidth="1"/>
    <col min="14064" max="14064" width="15" style="22" customWidth="1"/>
    <col min="14065" max="14065" width="13.6640625" style="22" customWidth="1"/>
    <col min="14066" max="14066" width="14.109375" style="22" customWidth="1"/>
    <col min="14067" max="14067" width="13.44140625" style="22" customWidth="1"/>
    <col min="14068" max="14068" width="12.44140625" style="22" customWidth="1"/>
    <col min="14069" max="14069" width="13.44140625" style="22" customWidth="1"/>
    <col min="14070" max="14314" width="6.88671875" style="22"/>
    <col min="14315" max="14315" width="12" style="22" customWidth="1"/>
    <col min="14316" max="14316" width="50.33203125" style="22" customWidth="1"/>
    <col min="14317" max="14317" width="11.109375" style="22" customWidth="1"/>
    <col min="14318" max="14319" width="13.6640625" style="22" customWidth="1"/>
    <col min="14320" max="14320" width="15" style="22" customWidth="1"/>
    <col min="14321" max="14321" width="13.6640625" style="22" customWidth="1"/>
    <col min="14322" max="14322" width="14.109375" style="22" customWidth="1"/>
    <col min="14323" max="14323" width="13.44140625" style="22" customWidth="1"/>
    <col min="14324" max="14324" width="12.44140625" style="22" customWidth="1"/>
    <col min="14325" max="14325" width="13.44140625" style="22" customWidth="1"/>
    <col min="14326" max="14570" width="6.88671875" style="22"/>
    <col min="14571" max="14571" width="12" style="22" customWidth="1"/>
    <col min="14572" max="14572" width="50.33203125" style="22" customWidth="1"/>
    <col min="14573" max="14573" width="11.109375" style="22" customWidth="1"/>
    <col min="14574" max="14575" width="13.6640625" style="22" customWidth="1"/>
    <col min="14576" max="14576" width="15" style="22" customWidth="1"/>
    <col min="14577" max="14577" width="13.6640625" style="22" customWidth="1"/>
    <col min="14578" max="14578" width="14.109375" style="22" customWidth="1"/>
    <col min="14579" max="14579" width="13.44140625" style="22" customWidth="1"/>
    <col min="14580" max="14580" width="12.44140625" style="22" customWidth="1"/>
    <col min="14581" max="14581" width="13.44140625" style="22" customWidth="1"/>
    <col min="14582" max="14826" width="6.88671875" style="22"/>
    <col min="14827" max="14827" width="12" style="22" customWidth="1"/>
    <col min="14828" max="14828" width="50.33203125" style="22" customWidth="1"/>
    <col min="14829" max="14829" width="11.109375" style="22" customWidth="1"/>
    <col min="14830" max="14831" width="13.6640625" style="22" customWidth="1"/>
    <col min="14832" max="14832" width="15" style="22" customWidth="1"/>
    <col min="14833" max="14833" width="13.6640625" style="22" customWidth="1"/>
    <col min="14834" max="14834" width="14.109375" style="22" customWidth="1"/>
    <col min="14835" max="14835" width="13.44140625" style="22" customWidth="1"/>
    <col min="14836" max="14836" width="12.44140625" style="22" customWidth="1"/>
    <col min="14837" max="14837" width="13.44140625" style="22" customWidth="1"/>
    <col min="14838" max="15082" width="6.88671875" style="22"/>
    <col min="15083" max="15083" width="12" style="22" customWidth="1"/>
    <col min="15084" max="15084" width="50.33203125" style="22" customWidth="1"/>
    <col min="15085" max="15085" width="11.109375" style="22" customWidth="1"/>
    <col min="15086" max="15087" width="13.6640625" style="22" customWidth="1"/>
    <col min="15088" max="15088" width="15" style="22" customWidth="1"/>
    <col min="15089" max="15089" width="13.6640625" style="22" customWidth="1"/>
    <col min="15090" max="15090" width="14.109375" style="22" customWidth="1"/>
    <col min="15091" max="15091" width="13.44140625" style="22" customWidth="1"/>
    <col min="15092" max="15092" width="12.44140625" style="22" customWidth="1"/>
    <col min="15093" max="15093" width="13.44140625" style="22" customWidth="1"/>
    <col min="15094" max="15338" width="6.88671875" style="22"/>
    <col min="15339" max="15339" width="12" style="22" customWidth="1"/>
    <col min="15340" max="15340" width="50.33203125" style="22" customWidth="1"/>
    <col min="15341" max="15341" width="11.109375" style="22" customWidth="1"/>
    <col min="15342" max="15343" width="13.6640625" style="22" customWidth="1"/>
    <col min="15344" max="15344" width="15" style="22" customWidth="1"/>
    <col min="15345" max="15345" width="13.6640625" style="22" customWidth="1"/>
    <col min="15346" max="15346" width="14.109375" style="22" customWidth="1"/>
    <col min="15347" max="15347" width="13.44140625" style="22" customWidth="1"/>
    <col min="15348" max="15348" width="12.44140625" style="22" customWidth="1"/>
    <col min="15349" max="15349" width="13.44140625" style="22" customWidth="1"/>
    <col min="15350" max="15594" width="6.88671875" style="22"/>
    <col min="15595" max="15595" width="12" style="22" customWidth="1"/>
    <col min="15596" max="15596" width="50.33203125" style="22" customWidth="1"/>
    <col min="15597" max="15597" width="11.109375" style="22" customWidth="1"/>
    <col min="15598" max="15599" width="13.6640625" style="22" customWidth="1"/>
    <col min="15600" max="15600" width="15" style="22" customWidth="1"/>
    <col min="15601" max="15601" width="13.6640625" style="22" customWidth="1"/>
    <col min="15602" max="15602" width="14.109375" style="22" customWidth="1"/>
    <col min="15603" max="15603" width="13.44140625" style="22" customWidth="1"/>
    <col min="15604" max="15604" width="12.44140625" style="22" customWidth="1"/>
    <col min="15605" max="15605" width="13.44140625" style="22" customWidth="1"/>
    <col min="15606" max="15850" width="6.88671875" style="22"/>
    <col min="15851" max="15851" width="12" style="22" customWidth="1"/>
    <col min="15852" max="15852" width="50.33203125" style="22" customWidth="1"/>
    <col min="15853" max="15853" width="11.109375" style="22" customWidth="1"/>
    <col min="15854" max="15855" width="13.6640625" style="22" customWidth="1"/>
    <col min="15856" max="15856" width="15" style="22" customWidth="1"/>
    <col min="15857" max="15857" width="13.6640625" style="22" customWidth="1"/>
    <col min="15858" max="15858" width="14.109375" style="22" customWidth="1"/>
    <col min="15859" max="15859" width="13.44140625" style="22" customWidth="1"/>
    <col min="15860" max="15860" width="12.44140625" style="22" customWidth="1"/>
    <col min="15861" max="15861" width="13.44140625" style="22" customWidth="1"/>
    <col min="15862" max="16106" width="6.88671875" style="22"/>
    <col min="16107" max="16107" width="12" style="22" customWidth="1"/>
    <col min="16108" max="16108" width="50.33203125" style="22" customWidth="1"/>
    <col min="16109" max="16109" width="11.109375" style="22" customWidth="1"/>
    <col min="16110" max="16111" width="13.6640625" style="22" customWidth="1"/>
    <col min="16112" max="16112" width="15" style="22" customWidth="1"/>
    <col min="16113" max="16113" width="13.6640625" style="22" customWidth="1"/>
    <col min="16114" max="16114" width="14.109375" style="22" customWidth="1"/>
    <col min="16115" max="16115" width="13.44140625" style="22" customWidth="1"/>
    <col min="16116" max="16116" width="12.44140625" style="22" customWidth="1"/>
    <col min="16117" max="16117" width="13.44140625" style="22" customWidth="1"/>
    <col min="16118" max="16384" width="6.88671875" style="22"/>
  </cols>
  <sheetData>
    <row r="1" spans="1:11" ht="26.25" customHeight="1" x14ac:dyDescent="0.3">
      <c r="A1" s="33" t="s">
        <v>1584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30" customHeight="1" x14ac:dyDescent="0.3">
      <c r="A2" s="34" t="s">
        <v>0</v>
      </c>
      <c r="B2" s="34" t="s">
        <v>1</v>
      </c>
      <c r="C2" s="36" t="s">
        <v>1375</v>
      </c>
      <c r="D2" s="37"/>
      <c r="E2" s="38"/>
      <c r="F2" s="36" t="s">
        <v>1583</v>
      </c>
      <c r="G2" s="37"/>
      <c r="H2" s="38"/>
      <c r="I2" s="39" t="s">
        <v>1932</v>
      </c>
      <c r="J2" s="40"/>
      <c r="K2" s="40"/>
    </row>
    <row r="3" spans="1:11" ht="68.25" customHeight="1" x14ac:dyDescent="0.3">
      <c r="A3" s="35"/>
      <c r="B3" s="35"/>
      <c r="C3" s="30" t="s">
        <v>2</v>
      </c>
      <c r="D3" s="30" t="s">
        <v>3</v>
      </c>
      <c r="E3" s="30" t="s">
        <v>4</v>
      </c>
      <c r="F3" s="30" t="s">
        <v>2</v>
      </c>
      <c r="G3" s="30" t="s">
        <v>3</v>
      </c>
      <c r="H3" s="30" t="s">
        <v>4</v>
      </c>
      <c r="I3" s="30" t="s">
        <v>2</v>
      </c>
      <c r="J3" s="30" t="s">
        <v>3</v>
      </c>
      <c r="K3" s="30" t="s">
        <v>4</v>
      </c>
    </row>
    <row r="4" spans="1:11" x14ac:dyDescent="0.3">
      <c r="A4" s="1"/>
      <c r="B4" s="1" t="s">
        <v>5</v>
      </c>
      <c r="C4" s="17">
        <f t="shared" ref="C4:K4" si="0">C5+C10+C32+C50+C53+C57+C60+C63+C67+C71+C75+C137+C185+C189+C200+C207+C213+C225+C269+C279+C316+C327+C348+C351+C393+C397+C402+C450+C482+C501+C519+C525+C530+C560+C572+C590+C604+C609+C647+C667+C690+C747+C762+C765+C769+C772+C775+C780+C783+C786+C790+C794+C799+C803+C806+C810+C813+C823+C826+C829+C835+C839+C842+C852+C863+C868+C881+C885+C889+C894+C898+C902+C906+C915+C921+C924+C927+C930+C933+C936+C940+C944+C947+C951+C954+C957+C962+C968+C971+C974+C977+C980+C983+C987+C991+C994+C997+C1000+C1004+C1007+C743+C832</f>
        <v>1103199605.9657605</v>
      </c>
      <c r="D4" s="17">
        <f t="shared" si="0"/>
        <v>199955590.86710986</v>
      </c>
      <c r="E4" s="17">
        <f t="shared" si="0"/>
        <v>1303155196.8328695</v>
      </c>
      <c r="F4" s="17">
        <f t="shared" si="0"/>
        <v>1210730370.1000004</v>
      </c>
      <c r="G4" s="17">
        <f t="shared" si="0"/>
        <v>151927018.19999996</v>
      </c>
      <c r="H4" s="17">
        <f t="shared" si="0"/>
        <v>1362657388.2999997</v>
      </c>
      <c r="I4" s="17">
        <f t="shared" si="0"/>
        <v>1301107398.8</v>
      </c>
      <c r="J4" s="17">
        <f t="shared" si="0"/>
        <v>164572413.30000001</v>
      </c>
      <c r="K4" s="17">
        <f t="shared" si="0"/>
        <v>1465679812.1000004</v>
      </c>
    </row>
    <row r="5" spans="1:11" x14ac:dyDescent="0.3">
      <c r="A5" s="9" t="s">
        <v>1362</v>
      </c>
      <c r="B5" s="11" t="s">
        <v>7</v>
      </c>
      <c r="C5" s="2">
        <f t="shared" ref="C5:K5" si="1">C6</f>
        <v>1920893.9194300002</v>
      </c>
      <c r="D5" s="2">
        <f t="shared" si="1"/>
        <v>6715.9365199999993</v>
      </c>
      <c r="E5" s="2">
        <f t="shared" si="1"/>
        <v>1927609.85595</v>
      </c>
      <c r="F5" s="2">
        <f t="shared" si="1"/>
        <v>2814442.6999999997</v>
      </c>
      <c r="G5" s="2">
        <f t="shared" si="1"/>
        <v>5950</v>
      </c>
      <c r="H5" s="2">
        <f t="shared" si="1"/>
        <v>2820392.6999999997</v>
      </c>
      <c r="I5" s="2">
        <f t="shared" si="1"/>
        <v>2599080.7999999998</v>
      </c>
      <c r="J5" s="2">
        <f t="shared" si="1"/>
        <v>6003</v>
      </c>
      <c r="K5" s="2">
        <f t="shared" si="1"/>
        <v>2605083.7999999998</v>
      </c>
    </row>
    <row r="6" spans="1:11" ht="13.8" x14ac:dyDescent="0.3">
      <c r="A6" s="10" t="s">
        <v>6</v>
      </c>
      <c r="B6" s="12" t="s">
        <v>7</v>
      </c>
      <c r="C6" s="3">
        <f t="shared" ref="C6:D6" si="2">SUM(C7:C9)</f>
        <v>1920893.9194300002</v>
      </c>
      <c r="D6" s="3">
        <f t="shared" si="2"/>
        <v>6715.9365199999993</v>
      </c>
      <c r="E6" s="3">
        <f>SUM(E7:E9)</f>
        <v>1927609.85595</v>
      </c>
      <c r="F6" s="3">
        <f t="shared" ref="F6:I6" si="3">SUM(F7:F9)</f>
        <v>2814442.6999999997</v>
      </c>
      <c r="G6" s="3">
        <f t="shared" si="3"/>
        <v>5950</v>
      </c>
      <c r="H6" s="3">
        <f t="shared" si="3"/>
        <v>2820392.6999999997</v>
      </c>
      <c r="I6" s="3">
        <f t="shared" si="3"/>
        <v>2599080.7999999998</v>
      </c>
      <c r="J6" s="3">
        <f>SUM(J7:J9)</f>
        <v>6003</v>
      </c>
      <c r="K6" s="3">
        <f t="shared" ref="K6" si="4">SUM(K7:K9)</f>
        <v>2605083.7999999998</v>
      </c>
    </row>
    <row r="7" spans="1:11" x14ac:dyDescent="0.3">
      <c r="A7" s="5" t="s">
        <v>8</v>
      </c>
      <c r="B7" s="6" t="s">
        <v>9</v>
      </c>
      <c r="C7" s="4">
        <v>918788.16526000004</v>
      </c>
      <c r="D7" s="4">
        <v>55.898000000000003</v>
      </c>
      <c r="E7" s="4">
        <v>918844.06325999997</v>
      </c>
      <c r="F7" s="4">
        <v>1560418.5</v>
      </c>
      <c r="G7" s="4">
        <v>0</v>
      </c>
      <c r="H7" s="4">
        <v>1560418.5</v>
      </c>
      <c r="I7" s="4">
        <v>1266535.6000000001</v>
      </c>
      <c r="J7" s="4">
        <v>0</v>
      </c>
      <c r="K7" s="4">
        <v>1266535.6000000001</v>
      </c>
    </row>
    <row r="8" spans="1:11" ht="39.6" x14ac:dyDescent="0.3">
      <c r="A8" s="5" t="s">
        <v>10</v>
      </c>
      <c r="B8" s="6" t="s">
        <v>11</v>
      </c>
      <c r="C8" s="4">
        <v>925605.73673</v>
      </c>
      <c r="D8" s="4">
        <v>6660.0385199999992</v>
      </c>
      <c r="E8" s="4">
        <v>932265.77524999995</v>
      </c>
      <c r="F8" s="4">
        <v>1169259.8</v>
      </c>
      <c r="G8" s="4">
        <v>5950</v>
      </c>
      <c r="H8" s="4">
        <v>1175209.8</v>
      </c>
      <c r="I8" s="4">
        <v>1245177.3999999999</v>
      </c>
      <c r="J8" s="4">
        <v>6003</v>
      </c>
      <c r="K8" s="4">
        <v>1251180.3999999999</v>
      </c>
    </row>
    <row r="9" spans="1:11" ht="39.6" x14ac:dyDescent="0.3">
      <c r="A9" s="14" t="s">
        <v>12</v>
      </c>
      <c r="B9" s="6" t="s">
        <v>13</v>
      </c>
      <c r="C9" s="4">
        <v>76500.017439999996</v>
      </c>
      <c r="D9" s="4">
        <v>0</v>
      </c>
      <c r="E9" s="4">
        <v>76500.017439999996</v>
      </c>
      <c r="F9" s="4">
        <v>84764.4</v>
      </c>
      <c r="G9" s="4">
        <v>0</v>
      </c>
      <c r="H9" s="4">
        <f>G9+F9</f>
        <v>84764.4</v>
      </c>
      <c r="I9" s="4">
        <v>87367.8</v>
      </c>
      <c r="J9" s="4">
        <v>0</v>
      </c>
      <c r="K9" s="4">
        <v>87367.8</v>
      </c>
    </row>
    <row r="10" spans="1:11" x14ac:dyDescent="0.3">
      <c r="A10" s="7" t="s">
        <v>14</v>
      </c>
      <c r="B10" s="8" t="s">
        <v>15</v>
      </c>
      <c r="C10" s="13">
        <f t="shared" ref="C10:K10" si="5">C11+C30</f>
        <v>2085959.8613899997</v>
      </c>
      <c r="D10" s="13">
        <f t="shared" si="5"/>
        <v>337382.58457000001</v>
      </c>
      <c r="E10" s="13">
        <f t="shared" si="5"/>
        <v>2423342.4459599997</v>
      </c>
      <c r="F10" s="13">
        <f t="shared" si="5"/>
        <v>2965309.8999999994</v>
      </c>
      <c r="G10" s="13">
        <f t="shared" si="5"/>
        <v>264633.5</v>
      </c>
      <c r="H10" s="13">
        <f t="shared" si="5"/>
        <v>3229943.3999999994</v>
      </c>
      <c r="I10" s="13">
        <f t="shared" si="5"/>
        <v>2545771.6999999997</v>
      </c>
      <c r="J10" s="13">
        <f t="shared" si="5"/>
        <v>304297.8</v>
      </c>
      <c r="K10" s="13">
        <f t="shared" si="5"/>
        <v>2850069.5</v>
      </c>
    </row>
    <row r="11" spans="1:11" ht="13.8" x14ac:dyDescent="0.3">
      <c r="A11" s="15" t="s">
        <v>16</v>
      </c>
      <c r="B11" s="16" t="s">
        <v>17</v>
      </c>
      <c r="C11" s="3">
        <f t="shared" ref="C11:I11" si="6">SUM(C12:C29)</f>
        <v>2053165.8730199998</v>
      </c>
      <c r="D11" s="3">
        <f t="shared" si="6"/>
        <v>337382.58457000001</v>
      </c>
      <c r="E11" s="3">
        <f t="shared" si="6"/>
        <v>2390548.4575899998</v>
      </c>
      <c r="F11" s="3">
        <f t="shared" si="6"/>
        <v>2928083.8999999994</v>
      </c>
      <c r="G11" s="3">
        <f t="shared" si="6"/>
        <v>264633.5</v>
      </c>
      <c r="H11" s="3">
        <f t="shared" si="6"/>
        <v>3192717.3999999994</v>
      </c>
      <c r="I11" s="3">
        <f t="shared" si="6"/>
        <v>2505475.1999999997</v>
      </c>
      <c r="J11" s="3">
        <f>SUM(J12:J29)</f>
        <v>304297.8</v>
      </c>
      <c r="K11" s="3">
        <f t="shared" ref="K11" si="7">SUM(K12:K29)</f>
        <v>2809773</v>
      </c>
    </row>
    <row r="12" spans="1:11" ht="39.6" x14ac:dyDescent="0.3">
      <c r="A12" s="5" t="s">
        <v>18</v>
      </c>
      <c r="B12" s="6" t="s">
        <v>19</v>
      </c>
      <c r="C12" s="20">
        <v>850583.85647</v>
      </c>
      <c r="D12" s="20">
        <v>25221.332100000003</v>
      </c>
      <c r="E12" s="20">
        <v>875805.18857</v>
      </c>
      <c r="F12" s="20">
        <v>1266795.2</v>
      </c>
      <c r="G12" s="20">
        <v>2292</v>
      </c>
      <c r="H12" s="20">
        <v>1269087.2</v>
      </c>
      <c r="I12" s="20">
        <v>1075645.3999999999</v>
      </c>
      <c r="J12" s="4">
        <v>4820</v>
      </c>
      <c r="K12" s="4">
        <v>1080465.3999999999</v>
      </c>
    </row>
    <row r="13" spans="1:11" x14ac:dyDescent="0.3">
      <c r="A13" s="5" t="s">
        <v>20</v>
      </c>
      <c r="B13" s="6" t="s">
        <v>21</v>
      </c>
      <c r="C13" s="20">
        <v>12751.8048</v>
      </c>
      <c r="D13" s="20">
        <v>0</v>
      </c>
      <c r="E13" s="20">
        <v>12751.8048</v>
      </c>
      <c r="F13" s="20">
        <v>23613.7</v>
      </c>
      <c r="G13" s="20">
        <v>0</v>
      </c>
      <c r="H13" s="20">
        <v>23613.7</v>
      </c>
      <c r="I13" s="20">
        <v>23613.7</v>
      </c>
      <c r="J13" s="4">
        <v>0</v>
      </c>
      <c r="K13" s="4">
        <v>23613.7</v>
      </c>
    </row>
    <row r="14" spans="1:11" ht="26.4" x14ac:dyDescent="0.3">
      <c r="A14" s="5" t="s">
        <v>22</v>
      </c>
      <c r="B14" s="6" t="s">
        <v>23</v>
      </c>
      <c r="C14" s="20">
        <v>17737.26988</v>
      </c>
      <c r="D14" s="20">
        <v>47182.581630000001</v>
      </c>
      <c r="E14" s="20">
        <v>64919.85151</v>
      </c>
      <c r="F14" s="20">
        <v>32045.599999999999</v>
      </c>
      <c r="G14" s="20">
        <v>90604.6</v>
      </c>
      <c r="H14" s="20">
        <v>122650.20000000001</v>
      </c>
      <c r="I14" s="20">
        <v>54908.4</v>
      </c>
      <c r="J14" s="4">
        <v>125131.5</v>
      </c>
      <c r="K14" s="4">
        <v>180039.9</v>
      </c>
    </row>
    <row r="15" spans="1:11" ht="52.8" x14ac:dyDescent="0.3">
      <c r="A15" s="5" t="s">
        <v>24</v>
      </c>
      <c r="B15" s="6" t="s">
        <v>25</v>
      </c>
      <c r="C15" s="20">
        <v>90641.083480000001</v>
      </c>
      <c r="D15" s="20">
        <v>2794.4993100000002</v>
      </c>
      <c r="E15" s="20">
        <v>93435.58279</v>
      </c>
      <c r="F15" s="20">
        <v>85848.9</v>
      </c>
      <c r="G15" s="20">
        <v>1384.5</v>
      </c>
      <c r="H15" s="20">
        <v>87233.4</v>
      </c>
      <c r="I15" s="20">
        <v>95238.900000000009</v>
      </c>
      <c r="J15" s="4">
        <v>1384.5</v>
      </c>
      <c r="K15" s="4">
        <v>96623.400000000009</v>
      </c>
    </row>
    <row r="16" spans="1:11" ht="26.4" x14ac:dyDescent="0.3">
      <c r="A16" s="5" t="s">
        <v>26</v>
      </c>
      <c r="B16" s="6" t="s">
        <v>1632</v>
      </c>
      <c r="C16" s="20">
        <v>179465.00412999999</v>
      </c>
      <c r="D16" s="20">
        <v>99791.779209999993</v>
      </c>
      <c r="E16" s="20">
        <v>279256.78333999997</v>
      </c>
      <c r="F16" s="20">
        <v>2389.8000000000002</v>
      </c>
      <c r="G16" s="20">
        <v>0</v>
      </c>
      <c r="H16" s="20">
        <v>2389.8000000000002</v>
      </c>
      <c r="I16" s="20">
        <v>2389.8000000000002</v>
      </c>
      <c r="J16" s="20">
        <v>0</v>
      </c>
      <c r="K16" s="20">
        <v>2389.8000000000002</v>
      </c>
    </row>
    <row r="17" spans="1:11" ht="26.4" x14ac:dyDescent="0.3">
      <c r="A17" s="5" t="s">
        <v>27</v>
      </c>
      <c r="B17" s="6" t="s">
        <v>1885</v>
      </c>
      <c r="C17" s="20">
        <v>55861.298750000002</v>
      </c>
      <c r="D17" s="20">
        <v>28177.211569999999</v>
      </c>
      <c r="E17" s="20">
        <v>84038.510319999987</v>
      </c>
      <c r="F17" s="20">
        <v>93477.4</v>
      </c>
      <c r="G17" s="20">
        <v>43452.4</v>
      </c>
      <c r="H17" s="20">
        <v>136929.79999999999</v>
      </c>
      <c r="I17" s="20">
        <v>95130.8</v>
      </c>
      <c r="J17" s="20">
        <v>43561.8</v>
      </c>
      <c r="K17" s="20">
        <v>138692.6</v>
      </c>
    </row>
    <row r="18" spans="1:11" x14ac:dyDescent="0.3">
      <c r="A18" s="5" t="s">
        <v>28</v>
      </c>
      <c r="B18" s="6" t="s">
        <v>1886</v>
      </c>
      <c r="C18" s="20">
        <v>718491.49405999994</v>
      </c>
      <c r="D18" s="20">
        <v>134215.18075</v>
      </c>
      <c r="E18" s="20">
        <v>852706.67481</v>
      </c>
      <c r="F18" s="20">
        <v>851123.5</v>
      </c>
      <c r="G18" s="20">
        <v>126900</v>
      </c>
      <c r="H18" s="20">
        <v>978023.5</v>
      </c>
      <c r="I18" s="20">
        <v>1031577.9</v>
      </c>
      <c r="J18" s="20">
        <v>129400</v>
      </c>
      <c r="K18" s="20">
        <v>1160977.9000000001</v>
      </c>
    </row>
    <row r="19" spans="1:11" x14ac:dyDescent="0.3">
      <c r="A19" s="5" t="s">
        <v>29</v>
      </c>
      <c r="B19" s="6" t="s">
        <v>1376</v>
      </c>
      <c r="C19" s="20">
        <v>50031.332310000005</v>
      </c>
      <c r="D19" s="20">
        <v>0</v>
      </c>
      <c r="E19" s="20">
        <v>50031.332310000005</v>
      </c>
      <c r="F19" s="20">
        <v>212565.7</v>
      </c>
      <c r="G19" s="20">
        <v>0</v>
      </c>
      <c r="H19" s="20">
        <v>212565.7</v>
      </c>
      <c r="I19" s="20">
        <v>73191.3</v>
      </c>
      <c r="J19" s="20">
        <v>0</v>
      </c>
      <c r="K19" s="20">
        <v>73191.3</v>
      </c>
    </row>
    <row r="20" spans="1:11" x14ac:dyDescent="0.3">
      <c r="A20" s="5" t="s">
        <v>30</v>
      </c>
      <c r="B20" s="6" t="s">
        <v>31</v>
      </c>
      <c r="C20" s="20">
        <v>1697.9998799999998</v>
      </c>
      <c r="D20" s="20">
        <v>0</v>
      </c>
      <c r="E20" s="20">
        <v>1697.9998799999998</v>
      </c>
      <c r="F20" s="20">
        <v>2440</v>
      </c>
      <c r="G20" s="20">
        <v>0</v>
      </c>
      <c r="H20" s="20">
        <v>2440</v>
      </c>
      <c r="I20" s="20">
        <v>3779</v>
      </c>
      <c r="J20" s="20">
        <v>0</v>
      </c>
      <c r="K20" s="20">
        <v>3779</v>
      </c>
    </row>
    <row r="21" spans="1:11" ht="52.8" x14ac:dyDescent="0.3">
      <c r="A21" s="5" t="s">
        <v>1633</v>
      </c>
      <c r="B21" s="6" t="s">
        <v>1641</v>
      </c>
      <c r="C21" s="20"/>
      <c r="D21" s="20"/>
      <c r="E21" s="20"/>
      <c r="F21" s="20">
        <v>40000</v>
      </c>
      <c r="G21" s="20">
        <v>0</v>
      </c>
      <c r="H21" s="20">
        <v>40000</v>
      </c>
      <c r="I21" s="20"/>
      <c r="J21" s="20"/>
      <c r="K21" s="20"/>
    </row>
    <row r="22" spans="1:11" ht="111" customHeight="1" x14ac:dyDescent="0.3">
      <c r="A22" s="5" t="s">
        <v>1377</v>
      </c>
      <c r="B22" s="6" t="s">
        <v>1378</v>
      </c>
      <c r="C22" s="20">
        <v>51135.243259999996</v>
      </c>
      <c r="D22" s="20">
        <v>0</v>
      </c>
      <c r="E22" s="20">
        <v>51135.243259999996</v>
      </c>
      <c r="F22" s="20"/>
      <c r="G22" s="20"/>
      <c r="H22" s="20"/>
      <c r="I22" s="20"/>
      <c r="J22" s="20"/>
      <c r="K22" s="20"/>
    </row>
    <row r="23" spans="1:11" ht="20.399999999999999" customHeight="1" x14ac:dyDescent="0.3">
      <c r="A23" s="5" t="s">
        <v>1634</v>
      </c>
      <c r="B23" s="6" t="s">
        <v>1642</v>
      </c>
      <c r="C23" s="20"/>
      <c r="D23" s="20"/>
      <c r="E23" s="20"/>
      <c r="F23" s="20">
        <v>70000</v>
      </c>
      <c r="G23" s="20">
        <v>0</v>
      </c>
      <c r="H23" s="20">
        <v>70000</v>
      </c>
      <c r="I23" s="20">
        <v>50000</v>
      </c>
      <c r="J23" s="20">
        <v>0</v>
      </c>
      <c r="K23" s="20">
        <v>50000</v>
      </c>
    </row>
    <row r="24" spans="1:11" ht="42" customHeight="1" x14ac:dyDescent="0.3">
      <c r="A24" s="5" t="s">
        <v>1379</v>
      </c>
      <c r="B24" s="6" t="s">
        <v>1380</v>
      </c>
      <c r="C24" s="20">
        <v>1715.586</v>
      </c>
      <c r="D24" s="20">
        <v>0</v>
      </c>
      <c r="E24" s="20">
        <v>1715.586</v>
      </c>
      <c r="F24" s="20"/>
      <c r="G24" s="20"/>
      <c r="H24" s="20"/>
      <c r="I24" s="20"/>
      <c r="J24" s="20"/>
      <c r="K24" s="20"/>
    </row>
    <row r="25" spans="1:11" ht="56.4" customHeight="1" x14ac:dyDescent="0.3">
      <c r="A25" s="5" t="s">
        <v>1635</v>
      </c>
      <c r="B25" s="6" t="s">
        <v>1643</v>
      </c>
      <c r="C25" s="20"/>
      <c r="D25" s="20"/>
      <c r="E25" s="20"/>
      <c r="F25" s="20">
        <v>29990</v>
      </c>
      <c r="G25" s="20">
        <v>0</v>
      </c>
      <c r="H25" s="20">
        <v>29990</v>
      </c>
      <c r="I25" s="20"/>
      <c r="J25" s="20"/>
      <c r="K25" s="20"/>
    </row>
    <row r="26" spans="1:11" ht="55.8" customHeight="1" x14ac:dyDescent="0.3">
      <c r="A26" s="5" t="s">
        <v>1636</v>
      </c>
      <c r="B26" s="6" t="s">
        <v>1644</v>
      </c>
      <c r="C26" s="20"/>
      <c r="D26" s="20"/>
      <c r="E26" s="20"/>
      <c r="F26" s="20">
        <v>137981.29999999999</v>
      </c>
      <c r="G26" s="20">
        <v>0</v>
      </c>
      <c r="H26" s="20">
        <v>137981.29999999999</v>
      </c>
      <c r="I26" s="20"/>
      <c r="J26" s="20"/>
      <c r="K26" s="20"/>
    </row>
    <row r="27" spans="1:11" ht="39.6" x14ac:dyDescent="0.3">
      <c r="A27" s="5" t="s">
        <v>1637</v>
      </c>
      <c r="B27" s="6" t="s">
        <v>1645</v>
      </c>
      <c r="C27" s="20"/>
      <c r="D27" s="20"/>
      <c r="E27" s="20"/>
      <c r="F27" s="20">
        <v>50000</v>
      </c>
      <c r="G27" s="20">
        <v>0</v>
      </c>
      <c r="H27" s="20">
        <v>50000</v>
      </c>
      <c r="I27" s="20"/>
      <c r="J27" s="20"/>
      <c r="K27" s="20"/>
    </row>
    <row r="28" spans="1:11" ht="54.6" customHeight="1" x14ac:dyDescent="0.3">
      <c r="A28" s="5" t="s">
        <v>32</v>
      </c>
      <c r="B28" s="6" t="s">
        <v>33</v>
      </c>
      <c r="C28" s="20">
        <v>23053.9</v>
      </c>
      <c r="D28" s="20">
        <v>0</v>
      </c>
      <c r="E28" s="20">
        <v>23053.9</v>
      </c>
      <c r="F28" s="20"/>
      <c r="G28" s="20"/>
      <c r="H28" s="20"/>
      <c r="I28" s="20"/>
      <c r="J28" s="20"/>
      <c r="K28" s="20"/>
    </row>
    <row r="29" spans="1:11" ht="81.599999999999994" customHeight="1" x14ac:dyDescent="0.3">
      <c r="A29" s="5" t="s">
        <v>1638</v>
      </c>
      <c r="B29" s="6" t="s">
        <v>1646</v>
      </c>
      <c r="C29" s="20"/>
      <c r="D29" s="20"/>
      <c r="E29" s="20"/>
      <c r="F29" s="20">
        <v>29812.799999999999</v>
      </c>
      <c r="G29" s="20">
        <v>0</v>
      </c>
      <c r="H29" s="20">
        <v>29812.799999999999</v>
      </c>
      <c r="I29" s="20"/>
      <c r="J29" s="20"/>
      <c r="K29" s="20"/>
    </row>
    <row r="30" spans="1:11" ht="13.8" x14ac:dyDescent="0.3">
      <c r="A30" s="10" t="s">
        <v>34</v>
      </c>
      <c r="B30" s="12" t="s">
        <v>35</v>
      </c>
      <c r="C30" s="3">
        <f t="shared" ref="C30:K30" si="8">C31</f>
        <v>32793.988369999999</v>
      </c>
      <c r="D30" s="3">
        <f t="shared" si="8"/>
        <v>0</v>
      </c>
      <c r="E30" s="3">
        <f t="shared" si="8"/>
        <v>32793.988369999999</v>
      </c>
      <c r="F30" s="3">
        <f t="shared" si="8"/>
        <v>37226</v>
      </c>
      <c r="G30" s="3">
        <f t="shared" si="8"/>
        <v>0</v>
      </c>
      <c r="H30" s="3">
        <f t="shared" si="8"/>
        <v>37226</v>
      </c>
      <c r="I30" s="3">
        <f t="shared" si="8"/>
        <v>40296.5</v>
      </c>
      <c r="J30" s="3">
        <f t="shared" si="8"/>
        <v>0</v>
      </c>
      <c r="K30" s="3">
        <f t="shared" si="8"/>
        <v>40296.5</v>
      </c>
    </row>
    <row r="31" spans="1:11" x14ac:dyDescent="0.3">
      <c r="A31" s="5" t="s">
        <v>36</v>
      </c>
      <c r="B31" s="6" t="s">
        <v>37</v>
      </c>
      <c r="C31" s="4">
        <v>32793.988369999999</v>
      </c>
      <c r="D31" s="4">
        <v>0</v>
      </c>
      <c r="E31" s="4">
        <v>32793.988369999999</v>
      </c>
      <c r="F31" s="4">
        <v>37226</v>
      </c>
      <c r="G31" s="4">
        <v>0</v>
      </c>
      <c r="H31" s="4">
        <v>37226</v>
      </c>
      <c r="I31" s="4">
        <v>40296.5</v>
      </c>
      <c r="J31" s="4">
        <v>0</v>
      </c>
      <c r="K31" s="4">
        <v>40296.5</v>
      </c>
    </row>
    <row r="32" spans="1:11" ht="26.4" x14ac:dyDescent="0.3">
      <c r="A32" s="7" t="s">
        <v>38</v>
      </c>
      <c r="B32" s="8" t="s">
        <v>39</v>
      </c>
      <c r="C32" s="13">
        <f t="shared" ref="C32:K32" si="9">C33+C42+C48</f>
        <v>2137412.7212799992</v>
      </c>
      <c r="D32" s="13">
        <f t="shared" si="9"/>
        <v>56683.816920000005</v>
      </c>
      <c r="E32" s="13">
        <f t="shared" si="9"/>
        <v>2194096.5381999994</v>
      </c>
      <c r="F32" s="13">
        <f t="shared" si="9"/>
        <v>2500446.6000000006</v>
      </c>
      <c r="G32" s="13">
        <f t="shared" si="9"/>
        <v>31819.700000000004</v>
      </c>
      <c r="H32" s="13">
        <f t="shared" si="9"/>
        <v>2532266.3000000003</v>
      </c>
      <c r="I32" s="13">
        <f t="shared" si="9"/>
        <v>2676647.4999999995</v>
      </c>
      <c r="J32" s="13">
        <f t="shared" si="9"/>
        <v>30425.9</v>
      </c>
      <c r="K32" s="13">
        <f t="shared" si="9"/>
        <v>2707073.4</v>
      </c>
    </row>
    <row r="33" spans="1:11" ht="13.8" x14ac:dyDescent="0.3">
      <c r="A33" s="15" t="s">
        <v>40</v>
      </c>
      <c r="B33" s="16" t="s">
        <v>41</v>
      </c>
      <c r="C33" s="3">
        <f t="shared" ref="C33:K33" si="10">SUM(C34:C41)</f>
        <v>882473.88142999983</v>
      </c>
      <c r="D33" s="3">
        <f t="shared" si="10"/>
        <v>29438.228670000004</v>
      </c>
      <c r="E33" s="3">
        <f t="shared" si="10"/>
        <v>911912.11009999993</v>
      </c>
      <c r="F33" s="3">
        <f t="shared" si="10"/>
        <v>1106549.3</v>
      </c>
      <c r="G33" s="3">
        <f t="shared" si="10"/>
        <v>17253.900000000001</v>
      </c>
      <c r="H33" s="3">
        <f t="shared" si="10"/>
        <v>1123803.2</v>
      </c>
      <c r="I33" s="3">
        <f t="shared" si="10"/>
        <v>1219482.4999999998</v>
      </c>
      <c r="J33" s="3">
        <f t="shared" si="10"/>
        <v>16722.2</v>
      </c>
      <c r="K33" s="3">
        <f t="shared" si="10"/>
        <v>1236204.7</v>
      </c>
    </row>
    <row r="34" spans="1:11" ht="39.6" x14ac:dyDescent="0.3">
      <c r="A34" s="5" t="s">
        <v>42</v>
      </c>
      <c r="B34" s="6" t="s">
        <v>43</v>
      </c>
      <c r="C34" s="4">
        <v>695763.22277999995</v>
      </c>
      <c r="D34" s="4">
        <v>26755.328670000003</v>
      </c>
      <c r="E34" s="4">
        <v>722518.55145000003</v>
      </c>
      <c r="F34" s="4">
        <v>871467.9</v>
      </c>
      <c r="G34" s="4">
        <v>17253.900000000001</v>
      </c>
      <c r="H34" s="4">
        <v>888721.8</v>
      </c>
      <c r="I34" s="4">
        <v>985293.5</v>
      </c>
      <c r="J34" s="4">
        <v>16722.2</v>
      </c>
      <c r="K34" s="4">
        <v>1002015.7000000001</v>
      </c>
    </row>
    <row r="35" spans="1:11" x14ac:dyDescent="0.3">
      <c r="A35" s="5" t="s">
        <v>44</v>
      </c>
      <c r="B35" s="6" t="s">
        <v>45</v>
      </c>
      <c r="C35" s="4">
        <v>11781.23129</v>
      </c>
      <c r="D35" s="4">
        <v>0</v>
      </c>
      <c r="E35" s="4">
        <v>11781.23129</v>
      </c>
      <c r="F35" s="4">
        <v>12115.1</v>
      </c>
      <c r="G35" s="4">
        <v>0</v>
      </c>
      <c r="H35" s="4">
        <v>12115.1</v>
      </c>
      <c r="I35" s="4">
        <v>12115.1</v>
      </c>
      <c r="J35" s="4">
        <v>0</v>
      </c>
      <c r="K35" s="4">
        <v>12115.1</v>
      </c>
    </row>
    <row r="36" spans="1:11" ht="26.4" x14ac:dyDescent="0.3">
      <c r="A36" s="5" t="s">
        <v>46</v>
      </c>
      <c r="B36" s="6" t="s">
        <v>47</v>
      </c>
      <c r="C36" s="4">
        <v>109647.28984</v>
      </c>
      <c r="D36" s="4">
        <v>2682.9</v>
      </c>
      <c r="E36" s="4">
        <v>112330.18984000001</v>
      </c>
      <c r="F36" s="4">
        <v>132537</v>
      </c>
      <c r="G36" s="4">
        <v>0</v>
      </c>
      <c r="H36" s="4">
        <v>132537</v>
      </c>
      <c r="I36" s="4">
        <v>129682.6</v>
      </c>
      <c r="J36" s="4">
        <v>0</v>
      </c>
      <c r="K36" s="4">
        <v>129682.6</v>
      </c>
    </row>
    <row r="37" spans="1:11" ht="26.4" x14ac:dyDescent="0.3">
      <c r="A37" s="5" t="s">
        <v>48</v>
      </c>
      <c r="B37" s="6" t="s">
        <v>1887</v>
      </c>
      <c r="C37" s="20">
        <v>21212.54363</v>
      </c>
      <c r="D37" s="20">
        <v>0</v>
      </c>
      <c r="E37" s="20">
        <v>21212.54363</v>
      </c>
      <c r="F37" s="20">
        <v>26614.3</v>
      </c>
      <c r="G37" s="4">
        <v>0</v>
      </c>
      <c r="H37" s="4">
        <v>26614.3</v>
      </c>
      <c r="I37" s="4">
        <v>28573.4</v>
      </c>
      <c r="J37" s="4">
        <v>0</v>
      </c>
      <c r="K37" s="4">
        <v>28573.4</v>
      </c>
    </row>
    <row r="38" spans="1:11" ht="26.4" x14ac:dyDescent="0.3">
      <c r="A38" s="5" t="s">
        <v>49</v>
      </c>
      <c r="B38" s="6" t="s">
        <v>50</v>
      </c>
      <c r="C38" s="20">
        <v>29072.612000000001</v>
      </c>
      <c r="D38" s="20">
        <v>0</v>
      </c>
      <c r="E38" s="20">
        <v>29072.612000000001</v>
      </c>
      <c r="F38" s="20">
        <v>33000</v>
      </c>
      <c r="G38" s="4">
        <v>0</v>
      </c>
      <c r="H38" s="4">
        <v>33000</v>
      </c>
      <c r="I38" s="4">
        <v>33000</v>
      </c>
      <c r="J38" s="4">
        <v>0</v>
      </c>
      <c r="K38" s="4">
        <v>33000</v>
      </c>
    </row>
    <row r="39" spans="1:11" x14ac:dyDescent="0.3">
      <c r="A39" s="5" t="s">
        <v>1639</v>
      </c>
      <c r="B39" s="6" t="s">
        <v>1647</v>
      </c>
      <c r="C39" s="20"/>
      <c r="D39" s="20"/>
      <c r="E39" s="20"/>
      <c r="F39" s="20">
        <v>15000</v>
      </c>
      <c r="G39" s="4">
        <v>0</v>
      </c>
      <c r="H39" s="4">
        <v>15000</v>
      </c>
      <c r="I39" s="4">
        <v>15000</v>
      </c>
      <c r="J39" s="4">
        <v>0</v>
      </c>
      <c r="K39" s="4">
        <v>15000</v>
      </c>
    </row>
    <row r="40" spans="1:11" ht="39.6" x14ac:dyDescent="0.3">
      <c r="A40" s="5" t="s">
        <v>51</v>
      </c>
      <c r="B40" s="6" t="s">
        <v>52</v>
      </c>
      <c r="C40" s="4">
        <v>59.048310000000001</v>
      </c>
      <c r="D40" s="4">
        <v>0</v>
      </c>
      <c r="E40" s="4">
        <v>59.048310000000001</v>
      </c>
      <c r="F40" s="4">
        <v>1350</v>
      </c>
      <c r="G40" s="4">
        <v>0</v>
      </c>
      <c r="H40" s="4">
        <v>1350</v>
      </c>
      <c r="I40" s="4">
        <v>1352.9</v>
      </c>
      <c r="J40" s="4">
        <v>0</v>
      </c>
      <c r="K40" s="4">
        <v>1352.9</v>
      </c>
    </row>
    <row r="41" spans="1:11" x14ac:dyDescent="0.3">
      <c r="A41" s="5" t="s">
        <v>1363</v>
      </c>
      <c r="B41" s="6" t="s">
        <v>211</v>
      </c>
      <c r="C41" s="4">
        <v>14937.933580000001</v>
      </c>
      <c r="D41" s="4">
        <v>0</v>
      </c>
      <c r="E41" s="4">
        <v>14937.933580000001</v>
      </c>
      <c r="F41" s="4">
        <v>14465</v>
      </c>
      <c r="G41" s="4">
        <v>0</v>
      </c>
      <c r="H41" s="4">
        <v>14465</v>
      </c>
      <c r="I41" s="4">
        <v>14465</v>
      </c>
      <c r="J41" s="4">
        <v>0</v>
      </c>
      <c r="K41" s="4">
        <v>14465</v>
      </c>
    </row>
    <row r="42" spans="1:11" ht="13.8" x14ac:dyDescent="0.3">
      <c r="A42" s="15" t="s">
        <v>53</v>
      </c>
      <c r="B42" s="16" t="s">
        <v>54</v>
      </c>
      <c r="C42" s="3">
        <f t="shared" ref="C42:K42" si="11">SUM(C43:C47)</f>
        <v>1251062.3386999997</v>
      </c>
      <c r="D42" s="3">
        <f t="shared" si="11"/>
        <v>27245.588250000001</v>
      </c>
      <c r="E42" s="3">
        <f t="shared" si="11"/>
        <v>1278307.9269499998</v>
      </c>
      <c r="F42" s="3">
        <f t="shared" si="11"/>
        <v>1277950.1000000001</v>
      </c>
      <c r="G42" s="3">
        <f t="shared" si="11"/>
        <v>14565.800000000001</v>
      </c>
      <c r="H42" s="3">
        <f t="shared" si="11"/>
        <v>1292515.9000000001</v>
      </c>
      <c r="I42" s="3">
        <f t="shared" si="11"/>
        <v>1349978.5999999999</v>
      </c>
      <c r="J42" s="3">
        <f t="shared" si="11"/>
        <v>13703.7</v>
      </c>
      <c r="K42" s="3">
        <f t="shared" si="11"/>
        <v>1363682.2999999998</v>
      </c>
    </row>
    <row r="43" spans="1:11" x14ac:dyDescent="0.3">
      <c r="A43" s="5" t="s">
        <v>55</v>
      </c>
      <c r="B43" s="6" t="s">
        <v>56</v>
      </c>
      <c r="C43" s="4">
        <v>1147656.2780599999</v>
      </c>
      <c r="D43" s="4">
        <v>27245.588250000001</v>
      </c>
      <c r="E43" s="4">
        <v>1174901.86631</v>
      </c>
      <c r="F43" s="4">
        <v>1162060.6000000001</v>
      </c>
      <c r="G43" s="4">
        <v>14565.800000000001</v>
      </c>
      <c r="H43" s="4">
        <v>1176626.4000000001</v>
      </c>
      <c r="I43" s="4">
        <v>1233687.3999999999</v>
      </c>
      <c r="J43" s="4">
        <v>13703.7</v>
      </c>
      <c r="K43" s="4">
        <v>1247391.0999999999</v>
      </c>
    </row>
    <row r="44" spans="1:11" x14ac:dyDescent="0.3">
      <c r="A44" s="5" t="s">
        <v>57</v>
      </c>
      <c r="B44" s="6" t="s">
        <v>1888</v>
      </c>
      <c r="C44" s="4">
        <v>93244.54191</v>
      </c>
      <c r="D44" s="4">
        <v>0</v>
      </c>
      <c r="E44" s="4">
        <v>93244.54191</v>
      </c>
      <c r="F44" s="4">
        <v>101068.5</v>
      </c>
      <c r="G44" s="4">
        <v>0</v>
      </c>
      <c r="H44" s="4">
        <v>101068.5</v>
      </c>
      <c r="I44" s="4">
        <v>101068.5</v>
      </c>
      <c r="J44" s="4">
        <v>0</v>
      </c>
      <c r="K44" s="4">
        <v>101068.5</v>
      </c>
    </row>
    <row r="45" spans="1:11" ht="39.6" x14ac:dyDescent="0.3">
      <c r="A45" s="5" t="s">
        <v>58</v>
      </c>
      <c r="B45" s="6" t="s">
        <v>59</v>
      </c>
      <c r="C45" s="4">
        <v>6621.4525999999996</v>
      </c>
      <c r="D45" s="4">
        <v>0</v>
      </c>
      <c r="E45" s="4">
        <v>6621.4525999999996</v>
      </c>
      <c r="F45" s="4">
        <v>7918.7</v>
      </c>
      <c r="G45" s="4">
        <v>0</v>
      </c>
      <c r="H45" s="4">
        <v>7918.7</v>
      </c>
      <c r="I45" s="4">
        <v>7918.7</v>
      </c>
      <c r="J45" s="4">
        <v>0</v>
      </c>
      <c r="K45" s="4">
        <v>7918.7</v>
      </c>
    </row>
    <row r="46" spans="1:11" ht="26.4" x14ac:dyDescent="0.3">
      <c r="A46" s="5" t="s">
        <v>60</v>
      </c>
      <c r="B46" s="6" t="s">
        <v>61</v>
      </c>
      <c r="C46" s="4">
        <v>797</v>
      </c>
      <c r="D46" s="4">
        <v>0</v>
      </c>
      <c r="E46" s="4">
        <v>797</v>
      </c>
      <c r="F46" s="4">
        <v>814.1</v>
      </c>
      <c r="G46" s="4">
        <v>0</v>
      </c>
      <c r="H46" s="4">
        <v>814.1</v>
      </c>
      <c r="I46" s="4">
        <v>814.1</v>
      </c>
      <c r="J46" s="4">
        <v>0</v>
      </c>
      <c r="K46" s="4">
        <v>814.1</v>
      </c>
    </row>
    <row r="47" spans="1:11" ht="26.4" x14ac:dyDescent="0.3">
      <c r="A47" s="5" t="s">
        <v>62</v>
      </c>
      <c r="B47" s="6" t="s">
        <v>63</v>
      </c>
      <c r="C47" s="4">
        <v>2743.0661299999997</v>
      </c>
      <c r="D47" s="4">
        <v>0</v>
      </c>
      <c r="E47" s="4">
        <v>2743.0661299999997</v>
      </c>
      <c r="F47" s="4">
        <v>6088.2</v>
      </c>
      <c r="G47" s="4">
        <v>0</v>
      </c>
      <c r="H47" s="4">
        <v>6088.2</v>
      </c>
      <c r="I47" s="4">
        <v>6489.9000000000005</v>
      </c>
      <c r="J47" s="4">
        <v>0</v>
      </c>
      <c r="K47" s="4">
        <v>6489.9000000000005</v>
      </c>
    </row>
    <row r="48" spans="1:11" ht="13.8" x14ac:dyDescent="0.3">
      <c r="A48" s="15" t="s">
        <v>1364</v>
      </c>
      <c r="B48" s="16" t="s">
        <v>1365</v>
      </c>
      <c r="C48" s="3">
        <f t="shared" ref="C48:K48" si="12">C49</f>
        <v>3876.5011500000001</v>
      </c>
      <c r="D48" s="3">
        <f t="shared" si="12"/>
        <v>0</v>
      </c>
      <c r="E48" s="3">
        <f t="shared" si="12"/>
        <v>3876.5011500000001</v>
      </c>
      <c r="F48" s="3">
        <f t="shared" si="12"/>
        <v>115947.2</v>
      </c>
      <c r="G48" s="3">
        <f t="shared" si="12"/>
        <v>0</v>
      </c>
      <c r="H48" s="3">
        <f t="shared" si="12"/>
        <v>115947.2</v>
      </c>
      <c r="I48" s="3">
        <f t="shared" si="12"/>
        <v>107186.40000000001</v>
      </c>
      <c r="J48" s="3">
        <f t="shared" si="12"/>
        <v>0</v>
      </c>
      <c r="K48" s="3">
        <f t="shared" si="12"/>
        <v>107186.40000000001</v>
      </c>
    </row>
    <row r="49" spans="1:11" ht="26.4" x14ac:dyDescent="0.3">
      <c r="A49" s="5" t="s">
        <v>1366</v>
      </c>
      <c r="B49" s="6" t="s">
        <v>1367</v>
      </c>
      <c r="C49" s="4">
        <v>3876.5011500000001</v>
      </c>
      <c r="D49" s="4">
        <v>0</v>
      </c>
      <c r="E49" s="4">
        <v>3876.5011500000001</v>
      </c>
      <c r="F49" s="4">
        <v>115947.2</v>
      </c>
      <c r="G49" s="4">
        <v>0</v>
      </c>
      <c r="H49" s="4">
        <v>115947.2</v>
      </c>
      <c r="I49" s="4">
        <v>107186.40000000001</v>
      </c>
      <c r="J49" s="4">
        <v>0</v>
      </c>
      <c r="K49" s="4">
        <v>107186.40000000001</v>
      </c>
    </row>
    <row r="50" spans="1:11" ht="39.6" x14ac:dyDescent="0.3">
      <c r="A50" s="7" t="s">
        <v>64</v>
      </c>
      <c r="B50" s="8" t="s">
        <v>65</v>
      </c>
      <c r="C50" s="13">
        <f t="shared" ref="C50:K51" si="13">C51</f>
        <v>0</v>
      </c>
      <c r="D50" s="13">
        <f t="shared" si="13"/>
        <v>0</v>
      </c>
      <c r="E50" s="13">
        <f t="shared" si="13"/>
        <v>0</v>
      </c>
      <c r="F50" s="13">
        <f t="shared" si="13"/>
        <v>467324.9</v>
      </c>
      <c r="G50" s="13">
        <f t="shared" si="13"/>
        <v>0</v>
      </c>
      <c r="H50" s="13">
        <f t="shared" si="13"/>
        <v>467324.9</v>
      </c>
      <c r="I50" s="13">
        <f t="shared" si="13"/>
        <v>0</v>
      </c>
      <c r="J50" s="13">
        <f t="shared" si="13"/>
        <v>0</v>
      </c>
      <c r="K50" s="13">
        <f t="shared" si="13"/>
        <v>0</v>
      </c>
    </row>
    <row r="51" spans="1:11" ht="27.6" x14ac:dyDescent="0.3">
      <c r="A51" s="15" t="s">
        <v>66</v>
      </c>
      <c r="B51" s="16" t="s">
        <v>67</v>
      </c>
      <c r="C51" s="3">
        <f t="shared" si="13"/>
        <v>0</v>
      </c>
      <c r="D51" s="3">
        <f t="shared" si="13"/>
        <v>0</v>
      </c>
      <c r="E51" s="3">
        <f t="shared" si="13"/>
        <v>0</v>
      </c>
      <c r="F51" s="3">
        <f t="shared" si="13"/>
        <v>467324.9</v>
      </c>
      <c r="G51" s="3">
        <f t="shared" si="13"/>
        <v>0</v>
      </c>
      <c r="H51" s="3">
        <f t="shared" si="13"/>
        <v>467324.9</v>
      </c>
      <c r="I51" s="3">
        <f t="shared" si="13"/>
        <v>0</v>
      </c>
      <c r="J51" s="3">
        <f t="shared" si="13"/>
        <v>0</v>
      </c>
      <c r="K51" s="3">
        <f t="shared" si="13"/>
        <v>0</v>
      </c>
    </row>
    <row r="52" spans="1:11" x14ac:dyDescent="0.3">
      <c r="A52" s="5" t="s">
        <v>68</v>
      </c>
      <c r="B52" s="6" t="s">
        <v>69</v>
      </c>
      <c r="C52" s="4">
        <v>0</v>
      </c>
      <c r="D52" s="4">
        <v>0</v>
      </c>
      <c r="E52" s="4">
        <v>0</v>
      </c>
      <c r="F52" s="4">
        <v>467324.9</v>
      </c>
      <c r="G52" s="4">
        <v>0</v>
      </c>
      <c r="H52" s="4">
        <v>467324.9</v>
      </c>
      <c r="I52" s="4"/>
      <c r="J52" s="4"/>
      <c r="K52" s="4"/>
    </row>
    <row r="53" spans="1:11" x14ac:dyDescent="0.3">
      <c r="A53" s="7" t="s">
        <v>70</v>
      </c>
      <c r="B53" s="8" t="s">
        <v>71</v>
      </c>
      <c r="C53" s="13">
        <f t="shared" ref="C53:K53" si="14">C54</f>
        <v>12672103.87826</v>
      </c>
      <c r="D53" s="13">
        <f t="shared" si="14"/>
        <v>3124496.6210700003</v>
      </c>
      <c r="E53" s="13">
        <f t="shared" si="14"/>
        <v>15796600.499329999</v>
      </c>
      <c r="F53" s="13">
        <f t="shared" si="14"/>
        <v>13895213.1</v>
      </c>
      <c r="G53" s="13">
        <f t="shared" si="14"/>
        <v>2500000</v>
      </c>
      <c r="H53" s="13">
        <f t="shared" si="14"/>
        <v>16395213.1</v>
      </c>
      <c r="I53" s="13">
        <f t="shared" si="14"/>
        <v>15769337.4</v>
      </c>
      <c r="J53" s="13">
        <f t="shared" si="14"/>
        <v>2750000</v>
      </c>
      <c r="K53" s="13">
        <f t="shared" si="14"/>
        <v>18519337.400000002</v>
      </c>
    </row>
    <row r="54" spans="1:11" ht="13.8" x14ac:dyDescent="0.3">
      <c r="A54" s="15" t="s">
        <v>72</v>
      </c>
      <c r="B54" s="16" t="s">
        <v>73</v>
      </c>
      <c r="C54" s="3">
        <f t="shared" ref="C54:K54" si="15">C55+C56</f>
        <v>12672103.87826</v>
      </c>
      <c r="D54" s="3">
        <f t="shared" si="15"/>
        <v>3124496.6210700003</v>
      </c>
      <c r="E54" s="3">
        <f t="shared" si="15"/>
        <v>15796600.499329999</v>
      </c>
      <c r="F54" s="3">
        <f t="shared" si="15"/>
        <v>13895213.1</v>
      </c>
      <c r="G54" s="3">
        <f t="shared" si="15"/>
        <v>2500000</v>
      </c>
      <c r="H54" s="3">
        <f t="shared" si="15"/>
        <v>16395213.1</v>
      </c>
      <c r="I54" s="3">
        <f t="shared" si="15"/>
        <v>15769337.4</v>
      </c>
      <c r="J54" s="3">
        <f t="shared" si="15"/>
        <v>2750000</v>
      </c>
      <c r="K54" s="3">
        <f t="shared" si="15"/>
        <v>18519337.400000002</v>
      </c>
    </row>
    <row r="55" spans="1:11" ht="26.4" x14ac:dyDescent="0.3">
      <c r="A55" s="5" t="s">
        <v>74</v>
      </c>
      <c r="B55" s="6" t="s">
        <v>75</v>
      </c>
      <c r="C55" s="4">
        <v>12669937.883239999</v>
      </c>
      <c r="D55" s="4">
        <v>3124496.6210700003</v>
      </c>
      <c r="E55" s="4">
        <v>15794434.504309999</v>
      </c>
      <c r="F55" s="4">
        <v>13892213.1</v>
      </c>
      <c r="G55" s="4">
        <v>2500000</v>
      </c>
      <c r="H55" s="4">
        <v>16392213.1</v>
      </c>
      <c r="I55" s="4">
        <v>15766337.4</v>
      </c>
      <c r="J55" s="4">
        <v>2750000</v>
      </c>
      <c r="K55" s="4">
        <v>18516337.400000002</v>
      </c>
    </row>
    <row r="56" spans="1:11" ht="26.4" x14ac:dyDescent="0.3">
      <c r="A56" s="5" t="s">
        <v>76</v>
      </c>
      <c r="B56" s="6" t="s">
        <v>77</v>
      </c>
      <c r="C56" s="4">
        <v>2165.9950199999998</v>
      </c>
      <c r="D56" s="4">
        <v>0</v>
      </c>
      <c r="E56" s="4">
        <v>2165.9950199999998</v>
      </c>
      <c r="F56" s="4">
        <v>3000</v>
      </c>
      <c r="G56" s="4">
        <v>0</v>
      </c>
      <c r="H56" s="4">
        <v>3000</v>
      </c>
      <c r="I56" s="4">
        <v>3000</v>
      </c>
      <c r="J56" s="4">
        <v>0</v>
      </c>
      <c r="K56" s="4">
        <v>3000</v>
      </c>
    </row>
    <row r="57" spans="1:11" x14ac:dyDescent="0.3">
      <c r="A57" s="7" t="s">
        <v>78</v>
      </c>
      <c r="B57" s="8" t="s">
        <v>79</v>
      </c>
      <c r="C57" s="13">
        <f t="shared" ref="C57:K58" si="16">C58</f>
        <v>1324864.7906099998</v>
      </c>
      <c r="D57" s="13">
        <f t="shared" si="16"/>
        <v>775776.46851999999</v>
      </c>
      <c r="E57" s="13">
        <f t="shared" si="16"/>
        <v>2100641.2591300001</v>
      </c>
      <c r="F57" s="13">
        <f t="shared" si="16"/>
        <v>1495692.4000000001</v>
      </c>
      <c r="G57" s="13">
        <f t="shared" si="16"/>
        <v>861115</v>
      </c>
      <c r="H57" s="13">
        <f t="shared" si="16"/>
        <v>2356807.4</v>
      </c>
      <c r="I57" s="13">
        <f t="shared" si="16"/>
        <v>1496747.7</v>
      </c>
      <c r="J57" s="13">
        <f t="shared" si="16"/>
        <v>739900</v>
      </c>
      <c r="K57" s="13">
        <f t="shared" si="16"/>
        <v>2236647.7000000002</v>
      </c>
    </row>
    <row r="58" spans="1:11" ht="13.8" x14ac:dyDescent="0.3">
      <c r="A58" s="15" t="s">
        <v>80</v>
      </c>
      <c r="B58" s="16" t="s">
        <v>81</v>
      </c>
      <c r="C58" s="3">
        <f t="shared" si="16"/>
        <v>1324864.7906099998</v>
      </c>
      <c r="D58" s="3">
        <f t="shared" si="16"/>
        <v>775776.46851999999</v>
      </c>
      <c r="E58" s="3">
        <f t="shared" si="16"/>
        <v>2100641.2591300001</v>
      </c>
      <c r="F58" s="3">
        <f t="shared" si="16"/>
        <v>1495692.4000000001</v>
      </c>
      <c r="G58" s="3">
        <f t="shared" si="16"/>
        <v>861115</v>
      </c>
      <c r="H58" s="3">
        <f t="shared" si="16"/>
        <v>2356807.4</v>
      </c>
      <c r="I58" s="3">
        <f t="shared" si="16"/>
        <v>1496747.7</v>
      </c>
      <c r="J58" s="3">
        <f t="shared" si="16"/>
        <v>739900</v>
      </c>
      <c r="K58" s="3">
        <f t="shared" si="16"/>
        <v>2236647.7000000002</v>
      </c>
    </row>
    <row r="59" spans="1:11" x14ac:dyDescent="0.3">
      <c r="A59" s="5" t="s">
        <v>82</v>
      </c>
      <c r="B59" s="6" t="s">
        <v>83</v>
      </c>
      <c r="C59" s="4">
        <v>1324864.7906099998</v>
      </c>
      <c r="D59" s="4">
        <v>775776.46851999999</v>
      </c>
      <c r="E59" s="4">
        <v>2100641.2591300001</v>
      </c>
      <c r="F59" s="4">
        <v>1495692.4000000001</v>
      </c>
      <c r="G59" s="4">
        <v>861115</v>
      </c>
      <c r="H59" s="4">
        <v>2356807.4</v>
      </c>
      <c r="I59" s="4">
        <v>1496747.7</v>
      </c>
      <c r="J59" s="4">
        <v>739900</v>
      </c>
      <c r="K59" s="4">
        <v>2236647.7000000002</v>
      </c>
    </row>
    <row r="60" spans="1:11" x14ac:dyDescent="0.3">
      <c r="A60" s="7" t="s">
        <v>84</v>
      </c>
      <c r="B60" s="8" t="s">
        <v>85</v>
      </c>
      <c r="C60" s="13">
        <f t="shared" ref="C60:K61" si="17">C61</f>
        <v>271095.75844999996</v>
      </c>
      <c r="D60" s="13">
        <f t="shared" si="17"/>
        <v>1234.2981599999998</v>
      </c>
      <c r="E60" s="13">
        <f t="shared" si="17"/>
        <v>272330.05661000003</v>
      </c>
      <c r="F60" s="13">
        <f t="shared" si="17"/>
        <v>318353.10000000003</v>
      </c>
      <c r="G60" s="13">
        <f t="shared" si="17"/>
        <v>0</v>
      </c>
      <c r="H60" s="13">
        <f t="shared" si="17"/>
        <v>318353.10000000003</v>
      </c>
      <c r="I60" s="13">
        <f t="shared" si="17"/>
        <v>313797.8</v>
      </c>
      <c r="J60" s="13">
        <f t="shared" si="17"/>
        <v>0</v>
      </c>
      <c r="K60" s="13">
        <f t="shared" si="17"/>
        <v>313797.8</v>
      </c>
    </row>
    <row r="61" spans="1:11" ht="13.8" x14ac:dyDescent="0.3">
      <c r="A61" s="15" t="s">
        <v>86</v>
      </c>
      <c r="B61" s="16" t="s">
        <v>85</v>
      </c>
      <c r="C61" s="3">
        <f t="shared" si="17"/>
        <v>271095.75844999996</v>
      </c>
      <c r="D61" s="3">
        <f t="shared" si="17"/>
        <v>1234.2981599999998</v>
      </c>
      <c r="E61" s="3">
        <f t="shared" si="17"/>
        <v>272330.05661000003</v>
      </c>
      <c r="F61" s="3">
        <f t="shared" si="17"/>
        <v>318353.10000000003</v>
      </c>
      <c r="G61" s="3">
        <f t="shared" si="17"/>
        <v>0</v>
      </c>
      <c r="H61" s="3">
        <f t="shared" si="17"/>
        <v>318353.10000000003</v>
      </c>
      <c r="I61" s="3">
        <f t="shared" si="17"/>
        <v>313797.8</v>
      </c>
      <c r="J61" s="3">
        <f t="shared" si="17"/>
        <v>0</v>
      </c>
      <c r="K61" s="3">
        <f t="shared" si="17"/>
        <v>313797.8</v>
      </c>
    </row>
    <row r="62" spans="1:11" x14ac:dyDescent="0.3">
      <c r="A62" s="5" t="s">
        <v>87</v>
      </c>
      <c r="B62" s="6" t="s">
        <v>88</v>
      </c>
      <c r="C62" s="4">
        <v>271095.75844999996</v>
      </c>
      <c r="D62" s="4">
        <v>1234.2981599999998</v>
      </c>
      <c r="E62" s="4">
        <v>272330.05661000003</v>
      </c>
      <c r="F62" s="4">
        <v>318353.10000000003</v>
      </c>
      <c r="G62" s="4">
        <v>0</v>
      </c>
      <c r="H62" s="4">
        <v>318353.10000000003</v>
      </c>
      <c r="I62" s="4">
        <v>313797.8</v>
      </c>
      <c r="J62" s="4">
        <v>0</v>
      </c>
      <c r="K62" s="4">
        <v>313797.8</v>
      </c>
    </row>
    <row r="63" spans="1:11" x14ac:dyDescent="0.3">
      <c r="A63" s="7" t="s">
        <v>89</v>
      </c>
      <c r="B63" s="8" t="s">
        <v>90</v>
      </c>
      <c r="C63" s="13">
        <f t="shared" ref="C63:K63" si="18">C64</f>
        <v>260425.50604999997</v>
      </c>
      <c r="D63" s="13">
        <f t="shared" si="18"/>
        <v>830.38988999999992</v>
      </c>
      <c r="E63" s="13">
        <f t="shared" si="18"/>
        <v>261255.89593999999</v>
      </c>
      <c r="F63" s="13">
        <f t="shared" si="18"/>
        <v>374880</v>
      </c>
      <c r="G63" s="13">
        <f t="shared" si="18"/>
        <v>100</v>
      </c>
      <c r="H63" s="13">
        <f t="shared" si="18"/>
        <v>374980</v>
      </c>
      <c r="I63" s="13">
        <f t="shared" si="18"/>
        <v>510244.5</v>
      </c>
      <c r="J63" s="13">
        <f t="shared" si="18"/>
        <v>100</v>
      </c>
      <c r="K63" s="13">
        <f t="shared" si="18"/>
        <v>510344.5</v>
      </c>
    </row>
    <row r="64" spans="1:11" ht="13.8" x14ac:dyDescent="0.3">
      <c r="A64" s="15" t="s">
        <v>91</v>
      </c>
      <c r="B64" s="16" t="s">
        <v>92</v>
      </c>
      <c r="C64" s="3">
        <f t="shared" ref="C64:K64" si="19">C65+C66</f>
        <v>260425.50604999997</v>
      </c>
      <c r="D64" s="3">
        <f t="shared" si="19"/>
        <v>830.38988999999992</v>
      </c>
      <c r="E64" s="3">
        <f t="shared" si="19"/>
        <v>261255.89593999999</v>
      </c>
      <c r="F64" s="3">
        <f t="shared" si="19"/>
        <v>374880</v>
      </c>
      <c r="G64" s="3">
        <f t="shared" si="19"/>
        <v>100</v>
      </c>
      <c r="H64" s="3">
        <f t="shared" si="19"/>
        <v>374980</v>
      </c>
      <c r="I64" s="3">
        <f t="shared" si="19"/>
        <v>510244.5</v>
      </c>
      <c r="J64" s="3">
        <f t="shared" si="19"/>
        <v>100</v>
      </c>
      <c r="K64" s="3">
        <f t="shared" si="19"/>
        <v>510344.5</v>
      </c>
    </row>
    <row r="65" spans="1:11" x14ac:dyDescent="0.3">
      <c r="A65" s="5" t="s">
        <v>93</v>
      </c>
      <c r="B65" s="6" t="s">
        <v>94</v>
      </c>
      <c r="C65" s="4">
        <v>183921.87066999997</v>
      </c>
      <c r="D65" s="4">
        <v>120.4777</v>
      </c>
      <c r="E65" s="4">
        <v>184042.34836999999</v>
      </c>
      <c r="F65" s="4">
        <v>253000.2</v>
      </c>
      <c r="G65" s="4">
        <v>66</v>
      </c>
      <c r="H65" s="4">
        <v>253066.2</v>
      </c>
      <c r="I65" s="4">
        <v>318326.90000000002</v>
      </c>
      <c r="J65" s="4">
        <v>66</v>
      </c>
      <c r="K65" s="4">
        <v>318392.90000000002</v>
      </c>
    </row>
    <row r="66" spans="1:11" ht="26.4" x14ac:dyDescent="0.3">
      <c r="A66" s="5" t="s">
        <v>95</v>
      </c>
      <c r="B66" s="6" t="s">
        <v>96</v>
      </c>
      <c r="C66" s="4">
        <v>76503.635379999992</v>
      </c>
      <c r="D66" s="4">
        <v>709.9121899999999</v>
      </c>
      <c r="E66" s="4">
        <v>77213.547569999995</v>
      </c>
      <c r="F66" s="4">
        <v>121879.8</v>
      </c>
      <c r="G66" s="4">
        <v>34</v>
      </c>
      <c r="H66" s="4">
        <v>121913.8</v>
      </c>
      <c r="I66" s="4">
        <v>191917.6</v>
      </c>
      <c r="J66" s="4">
        <v>34</v>
      </c>
      <c r="K66" s="4">
        <v>191951.6</v>
      </c>
    </row>
    <row r="67" spans="1:11" x14ac:dyDescent="0.3">
      <c r="A67" s="7" t="s">
        <v>97</v>
      </c>
      <c r="B67" s="8" t="s">
        <v>98</v>
      </c>
      <c r="C67" s="13">
        <f t="shared" ref="C67:K67" si="20">C68</f>
        <v>7377748.1069799997</v>
      </c>
      <c r="D67" s="13">
        <f t="shared" si="20"/>
        <v>20290.304670000001</v>
      </c>
      <c r="E67" s="13">
        <f t="shared" si="20"/>
        <v>7398038.4116500001</v>
      </c>
      <c r="F67" s="13">
        <f t="shared" si="20"/>
        <v>11531594.700000001</v>
      </c>
      <c r="G67" s="13">
        <f t="shared" si="20"/>
        <v>7964.5</v>
      </c>
      <c r="H67" s="13">
        <f t="shared" si="20"/>
        <v>11539559.200000001</v>
      </c>
      <c r="I67" s="13">
        <f t="shared" si="20"/>
        <v>13550374.700000001</v>
      </c>
      <c r="J67" s="13">
        <f t="shared" si="20"/>
        <v>8004.6</v>
      </c>
      <c r="K67" s="13">
        <f t="shared" si="20"/>
        <v>13558379.300000001</v>
      </c>
    </row>
    <row r="68" spans="1:11" ht="13.8" x14ac:dyDescent="0.3">
      <c r="A68" s="15" t="s">
        <v>99</v>
      </c>
      <c r="B68" s="16" t="s">
        <v>98</v>
      </c>
      <c r="C68" s="3">
        <f t="shared" ref="C68:K68" si="21">C69+C70</f>
        <v>7377748.1069799997</v>
      </c>
      <c r="D68" s="3">
        <f t="shared" si="21"/>
        <v>20290.304670000001</v>
      </c>
      <c r="E68" s="3">
        <f t="shared" si="21"/>
        <v>7398038.4116500001</v>
      </c>
      <c r="F68" s="3">
        <f t="shared" si="21"/>
        <v>11531594.700000001</v>
      </c>
      <c r="G68" s="3">
        <f t="shared" si="21"/>
        <v>7964.5</v>
      </c>
      <c r="H68" s="3">
        <f t="shared" si="21"/>
        <v>11539559.200000001</v>
      </c>
      <c r="I68" s="3">
        <f t="shared" si="21"/>
        <v>13550374.700000001</v>
      </c>
      <c r="J68" s="3">
        <f t="shared" si="21"/>
        <v>8004.6</v>
      </c>
      <c r="K68" s="3">
        <f t="shared" si="21"/>
        <v>13558379.300000001</v>
      </c>
    </row>
    <row r="69" spans="1:11" ht="26.4" x14ac:dyDescent="0.3">
      <c r="A69" s="5" t="s">
        <v>100</v>
      </c>
      <c r="B69" s="6" t="s">
        <v>1816</v>
      </c>
      <c r="C69" s="4">
        <v>7285638.4051700002</v>
      </c>
      <c r="D69" s="4">
        <v>20290.304670000001</v>
      </c>
      <c r="E69" s="4">
        <v>7305928.7098400006</v>
      </c>
      <c r="F69" s="4">
        <v>11396305.300000001</v>
      </c>
      <c r="G69" s="4">
        <v>7964.5</v>
      </c>
      <c r="H69" s="4">
        <v>11404269.800000001</v>
      </c>
      <c r="I69" s="4">
        <v>13418123.800000001</v>
      </c>
      <c r="J69" s="4">
        <v>8004.6</v>
      </c>
      <c r="K69" s="4">
        <v>13426128.4</v>
      </c>
    </row>
    <row r="70" spans="1:11" ht="26.4" x14ac:dyDescent="0.3">
      <c r="A70" s="5" t="s">
        <v>101</v>
      </c>
      <c r="B70" s="6" t="s">
        <v>102</v>
      </c>
      <c r="C70" s="4">
        <v>92109.701809999999</v>
      </c>
      <c r="D70" s="4">
        <v>0</v>
      </c>
      <c r="E70" s="4">
        <v>92109.701809999999</v>
      </c>
      <c r="F70" s="4">
        <v>135289.4</v>
      </c>
      <c r="G70" s="4">
        <v>0</v>
      </c>
      <c r="H70" s="4">
        <v>135289.4</v>
      </c>
      <c r="I70" s="4">
        <v>132250.9</v>
      </c>
      <c r="J70" s="4">
        <v>0</v>
      </c>
      <c r="K70" s="4">
        <v>132250.9</v>
      </c>
    </row>
    <row r="71" spans="1:11" x14ac:dyDescent="0.3">
      <c r="A71" s="7" t="s">
        <v>103</v>
      </c>
      <c r="B71" s="8" t="s">
        <v>104</v>
      </c>
      <c r="C71" s="13">
        <f t="shared" ref="C71:K71" si="22">C72</f>
        <v>510.48515000000003</v>
      </c>
      <c r="D71" s="13">
        <f t="shared" si="22"/>
        <v>0</v>
      </c>
      <c r="E71" s="13">
        <f t="shared" si="22"/>
        <v>510.48515000000003</v>
      </c>
      <c r="F71" s="13">
        <f t="shared" si="22"/>
        <v>820</v>
      </c>
      <c r="G71" s="13">
        <f t="shared" si="22"/>
        <v>3100</v>
      </c>
      <c r="H71" s="13">
        <f t="shared" si="22"/>
        <v>3920</v>
      </c>
      <c r="I71" s="13">
        <f t="shared" si="22"/>
        <v>7682.7000000000007</v>
      </c>
      <c r="J71" s="13">
        <f t="shared" si="22"/>
        <v>10300</v>
      </c>
      <c r="K71" s="13">
        <f t="shared" si="22"/>
        <v>17982.7</v>
      </c>
    </row>
    <row r="72" spans="1:11" ht="13.8" x14ac:dyDescent="0.3">
      <c r="A72" s="15" t="s">
        <v>105</v>
      </c>
      <c r="B72" s="16" t="s">
        <v>106</v>
      </c>
      <c r="C72" s="3">
        <f t="shared" ref="C72:K72" si="23">C73+C74</f>
        <v>510.48515000000003</v>
      </c>
      <c r="D72" s="3">
        <f t="shared" si="23"/>
        <v>0</v>
      </c>
      <c r="E72" s="3">
        <f t="shared" si="23"/>
        <v>510.48515000000003</v>
      </c>
      <c r="F72" s="3">
        <f t="shared" si="23"/>
        <v>820</v>
      </c>
      <c r="G72" s="3">
        <f t="shared" si="23"/>
        <v>3100</v>
      </c>
      <c r="H72" s="3">
        <f t="shared" si="23"/>
        <v>3920</v>
      </c>
      <c r="I72" s="3">
        <f t="shared" si="23"/>
        <v>7682.7000000000007</v>
      </c>
      <c r="J72" s="3">
        <f t="shared" si="23"/>
        <v>10300</v>
      </c>
      <c r="K72" s="3">
        <f t="shared" si="23"/>
        <v>17982.7</v>
      </c>
    </row>
    <row r="73" spans="1:11" ht="26.4" x14ac:dyDescent="0.3">
      <c r="A73" s="5" t="s">
        <v>107</v>
      </c>
      <c r="B73" s="6" t="s">
        <v>108</v>
      </c>
      <c r="C73" s="4">
        <v>510.48515000000003</v>
      </c>
      <c r="D73" s="4">
        <v>0</v>
      </c>
      <c r="E73" s="4">
        <v>510.48515000000003</v>
      </c>
      <c r="F73" s="4">
        <v>820</v>
      </c>
      <c r="G73" s="4">
        <v>2170</v>
      </c>
      <c r="H73" s="4">
        <v>2990</v>
      </c>
      <c r="I73" s="4">
        <v>3914.8</v>
      </c>
      <c r="J73" s="4">
        <v>8000</v>
      </c>
      <c r="K73" s="4">
        <v>11914.800000000001</v>
      </c>
    </row>
    <row r="74" spans="1:11" ht="26.4" x14ac:dyDescent="0.3">
      <c r="A74" s="5" t="s">
        <v>109</v>
      </c>
      <c r="B74" s="6" t="s">
        <v>110</v>
      </c>
      <c r="C74" s="20">
        <v>0</v>
      </c>
      <c r="D74" s="20">
        <v>0</v>
      </c>
      <c r="E74" s="20">
        <v>0</v>
      </c>
      <c r="F74" s="4">
        <v>0</v>
      </c>
      <c r="G74" s="4">
        <v>930</v>
      </c>
      <c r="H74" s="4">
        <v>930</v>
      </c>
      <c r="I74" s="4">
        <v>3767.9</v>
      </c>
      <c r="J74" s="4">
        <v>2300</v>
      </c>
      <c r="K74" s="4">
        <v>6067.9000000000005</v>
      </c>
    </row>
    <row r="75" spans="1:11" x14ac:dyDescent="0.3">
      <c r="A75" s="7" t="s">
        <v>111</v>
      </c>
      <c r="B75" s="8" t="s">
        <v>112</v>
      </c>
      <c r="C75" s="13">
        <f t="shared" ref="C75:K75" si="24">C76+C86+C97+C107+C111+C131</f>
        <v>88165090.927990004</v>
      </c>
      <c r="D75" s="13">
        <f t="shared" si="24"/>
        <v>12354517.023789998</v>
      </c>
      <c r="E75" s="13">
        <f t="shared" si="24"/>
        <v>100519607.95177999</v>
      </c>
      <c r="F75" s="13">
        <f t="shared" si="24"/>
        <v>85835607.100000009</v>
      </c>
      <c r="G75" s="13">
        <f t="shared" si="24"/>
        <v>12468133.300000001</v>
      </c>
      <c r="H75" s="13">
        <f t="shared" si="24"/>
        <v>98303740.400000006</v>
      </c>
      <c r="I75" s="13">
        <f t="shared" si="24"/>
        <v>87324644.199999988</v>
      </c>
      <c r="J75" s="13">
        <f t="shared" si="24"/>
        <v>10910002.200000001</v>
      </c>
      <c r="K75" s="13">
        <f t="shared" si="24"/>
        <v>98234646.400000006</v>
      </c>
    </row>
    <row r="76" spans="1:11" ht="13.8" x14ac:dyDescent="0.3">
      <c r="A76" s="15" t="s">
        <v>113</v>
      </c>
      <c r="B76" s="16" t="s">
        <v>114</v>
      </c>
      <c r="C76" s="3">
        <f t="shared" ref="C76:K76" si="25">SUM(C77:C85)</f>
        <v>7574241.2794999992</v>
      </c>
      <c r="D76" s="3">
        <f t="shared" si="25"/>
        <v>4424340.8167199995</v>
      </c>
      <c r="E76" s="3">
        <f t="shared" si="25"/>
        <v>11998582.096219998</v>
      </c>
      <c r="F76" s="3">
        <f t="shared" si="25"/>
        <v>8514023.7000000011</v>
      </c>
      <c r="G76" s="3">
        <f t="shared" si="25"/>
        <v>6434377.5</v>
      </c>
      <c r="H76" s="3">
        <f t="shared" si="25"/>
        <v>14948401.199999999</v>
      </c>
      <c r="I76" s="3">
        <f t="shared" si="25"/>
        <v>8637691.1999999993</v>
      </c>
      <c r="J76" s="3">
        <f t="shared" si="25"/>
        <v>4811405.8000000007</v>
      </c>
      <c r="K76" s="3">
        <f t="shared" si="25"/>
        <v>13449097</v>
      </c>
    </row>
    <row r="77" spans="1:11" ht="26.4" x14ac:dyDescent="0.3">
      <c r="A77" s="5" t="s">
        <v>115</v>
      </c>
      <c r="B77" s="6" t="s">
        <v>116</v>
      </c>
      <c r="C77" s="4">
        <v>579550.58461999998</v>
      </c>
      <c r="D77" s="4">
        <v>0</v>
      </c>
      <c r="E77" s="4">
        <v>579550.58461999998</v>
      </c>
      <c r="F77" s="4">
        <v>649010</v>
      </c>
      <c r="G77" s="4">
        <v>0</v>
      </c>
      <c r="H77" s="4">
        <v>649010</v>
      </c>
      <c r="I77" s="4">
        <v>681234.6</v>
      </c>
      <c r="J77" s="4">
        <v>0</v>
      </c>
      <c r="K77" s="4">
        <v>681234.6</v>
      </c>
    </row>
    <row r="78" spans="1:11" ht="39.6" x14ac:dyDescent="0.3">
      <c r="A78" s="5" t="s">
        <v>117</v>
      </c>
      <c r="B78" s="6" t="s">
        <v>118</v>
      </c>
      <c r="C78" s="4">
        <v>4704253.5071999999</v>
      </c>
      <c r="D78" s="4">
        <v>2094952.7813299999</v>
      </c>
      <c r="E78" s="4">
        <v>6799206.2885299996</v>
      </c>
      <c r="F78" s="4">
        <v>5468790.1000000006</v>
      </c>
      <c r="G78" s="4">
        <v>1914672.5</v>
      </c>
      <c r="H78" s="4">
        <v>7383462.6000000006</v>
      </c>
      <c r="I78" s="4">
        <v>5730942.7999999998</v>
      </c>
      <c r="J78" s="4">
        <v>1954460.9000000001</v>
      </c>
      <c r="K78" s="4">
        <v>7685403.7000000002</v>
      </c>
    </row>
    <row r="79" spans="1:11" ht="26.4" x14ac:dyDescent="0.3">
      <c r="A79" s="5" t="s">
        <v>119</v>
      </c>
      <c r="B79" s="6" t="s">
        <v>120</v>
      </c>
      <c r="C79" s="4">
        <v>1827809.70526</v>
      </c>
      <c r="D79" s="4">
        <v>458062.60418999998</v>
      </c>
      <c r="E79" s="4">
        <v>2285872.3094499996</v>
      </c>
      <c r="F79" s="4">
        <v>1892546.6</v>
      </c>
      <c r="G79" s="4">
        <v>375118.3</v>
      </c>
      <c r="H79" s="4">
        <v>2267664.9</v>
      </c>
      <c r="I79" s="4">
        <v>1938632.3</v>
      </c>
      <c r="J79" s="4">
        <v>426592.7</v>
      </c>
      <c r="K79" s="4">
        <v>2365225</v>
      </c>
    </row>
    <row r="80" spans="1:11" ht="26.4" x14ac:dyDescent="0.3">
      <c r="A80" s="5" t="s">
        <v>121</v>
      </c>
      <c r="B80" s="6" t="s">
        <v>122</v>
      </c>
      <c r="C80" s="4">
        <v>6102.6229000000003</v>
      </c>
      <c r="D80" s="4">
        <v>0</v>
      </c>
      <c r="E80" s="4">
        <v>6102.6229000000003</v>
      </c>
      <c r="F80" s="4">
        <v>6748.6</v>
      </c>
      <c r="G80" s="4">
        <v>0</v>
      </c>
      <c r="H80" s="4">
        <v>6748.6</v>
      </c>
      <c r="I80" s="4">
        <v>6748.6</v>
      </c>
      <c r="J80" s="4">
        <v>0</v>
      </c>
      <c r="K80" s="4">
        <v>6748.6</v>
      </c>
    </row>
    <row r="81" spans="1:11" ht="52.8" x14ac:dyDescent="0.3">
      <c r="A81" s="5" t="s">
        <v>123</v>
      </c>
      <c r="B81" s="6" t="s">
        <v>124</v>
      </c>
      <c r="C81" s="4">
        <v>20158.099999999999</v>
      </c>
      <c r="D81" s="4">
        <v>0</v>
      </c>
      <c r="E81" s="4">
        <v>20158.099999999999</v>
      </c>
      <c r="F81" s="4">
        <v>49918.1</v>
      </c>
      <c r="G81" s="4">
        <v>0</v>
      </c>
      <c r="H81" s="4">
        <v>49918.1</v>
      </c>
      <c r="I81" s="4">
        <v>49918.1</v>
      </c>
      <c r="J81" s="4">
        <v>0</v>
      </c>
      <c r="K81" s="4">
        <v>49918.1</v>
      </c>
    </row>
    <row r="82" spans="1:11" x14ac:dyDescent="0.3">
      <c r="A82" s="5" t="s">
        <v>125</v>
      </c>
      <c r="B82" s="6" t="s">
        <v>126</v>
      </c>
      <c r="C82" s="4">
        <v>102397.35743</v>
      </c>
      <c r="D82" s="4">
        <v>1871325.4312</v>
      </c>
      <c r="E82" s="4">
        <v>1973722.7886300001</v>
      </c>
      <c r="F82" s="4">
        <v>447010.3</v>
      </c>
      <c r="G82" s="4">
        <v>4144586.7</v>
      </c>
      <c r="H82" s="4">
        <v>4591597.0000000009</v>
      </c>
      <c r="I82" s="4">
        <v>230214.80000000002</v>
      </c>
      <c r="J82" s="4">
        <v>2430352.2000000002</v>
      </c>
      <c r="K82" s="4">
        <v>2660567</v>
      </c>
    </row>
    <row r="83" spans="1:11" ht="92.4" x14ac:dyDescent="0.3">
      <c r="A83" s="5" t="s">
        <v>1381</v>
      </c>
      <c r="B83" s="6" t="s">
        <v>1382</v>
      </c>
      <c r="C83" s="4">
        <v>193169.42474000002</v>
      </c>
      <c r="D83" s="4">
        <v>0</v>
      </c>
      <c r="E83" s="4">
        <v>193169.42474000002</v>
      </c>
      <c r="F83" s="20"/>
      <c r="G83" s="20"/>
      <c r="H83" s="20"/>
      <c r="I83" s="20"/>
      <c r="J83" s="20"/>
      <c r="K83" s="20"/>
    </row>
    <row r="84" spans="1:11" ht="52.8" x14ac:dyDescent="0.3">
      <c r="A84" s="5" t="s">
        <v>1383</v>
      </c>
      <c r="B84" s="6" t="s">
        <v>1384</v>
      </c>
      <c r="C84" s="4">
        <v>799.98</v>
      </c>
      <c r="D84" s="4">
        <v>0</v>
      </c>
      <c r="E84" s="4">
        <v>799.98</v>
      </c>
      <c r="F84" s="20"/>
      <c r="G84" s="20"/>
      <c r="H84" s="20"/>
      <c r="I84" s="20"/>
      <c r="J84" s="20"/>
      <c r="K84" s="20"/>
    </row>
    <row r="85" spans="1:11" ht="52.8" x14ac:dyDescent="0.3">
      <c r="A85" s="5" t="s">
        <v>1385</v>
      </c>
      <c r="B85" s="6" t="s">
        <v>1386</v>
      </c>
      <c r="C85" s="4">
        <v>139999.99734999999</v>
      </c>
      <c r="D85" s="4">
        <v>0</v>
      </c>
      <c r="E85" s="4">
        <v>139999.99734999999</v>
      </c>
      <c r="F85" s="20"/>
      <c r="G85" s="20"/>
      <c r="H85" s="20"/>
      <c r="I85" s="20"/>
      <c r="J85" s="20"/>
      <c r="K85" s="20"/>
    </row>
    <row r="86" spans="1:11" ht="13.8" x14ac:dyDescent="0.3">
      <c r="A86" s="15" t="s">
        <v>127</v>
      </c>
      <c r="B86" s="16" t="s">
        <v>128</v>
      </c>
      <c r="C86" s="3">
        <f t="shared" ref="C86:K86" si="26">SUM(C87:C96)</f>
        <v>14095369.068259999</v>
      </c>
      <c r="D86" s="3">
        <f t="shared" si="26"/>
        <v>1022643.4243300001</v>
      </c>
      <c r="E86" s="3">
        <f t="shared" si="26"/>
        <v>15118012.492589999</v>
      </c>
      <c r="F86" s="3">
        <f t="shared" si="26"/>
        <v>13333808.800000001</v>
      </c>
      <c r="G86" s="3">
        <f t="shared" si="26"/>
        <v>891780.10000000009</v>
      </c>
      <c r="H86" s="3">
        <f t="shared" si="26"/>
        <v>14225588.900000002</v>
      </c>
      <c r="I86" s="3">
        <f t="shared" si="26"/>
        <v>13721092.300000001</v>
      </c>
      <c r="J86" s="3">
        <f t="shared" si="26"/>
        <v>977593.4</v>
      </c>
      <c r="K86" s="3">
        <f t="shared" si="26"/>
        <v>14698685.700000001</v>
      </c>
    </row>
    <row r="87" spans="1:11" ht="26.4" x14ac:dyDescent="0.3">
      <c r="A87" s="5" t="s">
        <v>129</v>
      </c>
      <c r="B87" s="6" t="s">
        <v>130</v>
      </c>
      <c r="C87" s="4">
        <v>359937.94575000001</v>
      </c>
      <c r="D87" s="4">
        <v>0</v>
      </c>
      <c r="E87" s="4">
        <v>359937.94575000001</v>
      </c>
      <c r="F87" s="4">
        <v>403195.3</v>
      </c>
      <c r="G87" s="4">
        <v>0</v>
      </c>
      <c r="H87" s="4">
        <v>403195.3</v>
      </c>
      <c r="I87" s="4">
        <v>442974.4</v>
      </c>
      <c r="J87" s="4">
        <v>0</v>
      </c>
      <c r="K87" s="4">
        <v>442974.4</v>
      </c>
    </row>
    <row r="88" spans="1:11" ht="26.4" x14ac:dyDescent="0.3">
      <c r="A88" s="5" t="s">
        <v>131</v>
      </c>
      <c r="B88" s="6" t="s">
        <v>1837</v>
      </c>
      <c r="C88" s="4">
        <v>11523249.017659999</v>
      </c>
      <c r="D88" s="4">
        <v>1000025.78076</v>
      </c>
      <c r="E88" s="4">
        <v>12523274.798420001</v>
      </c>
      <c r="F88" s="4">
        <v>11614756.800000001</v>
      </c>
      <c r="G88" s="4">
        <v>29097.600000000002</v>
      </c>
      <c r="H88" s="4">
        <v>11643854.4</v>
      </c>
      <c r="I88" s="20">
        <v>12821066.9</v>
      </c>
      <c r="J88" s="20">
        <v>38775.300000000003</v>
      </c>
      <c r="K88" s="20">
        <v>12859842.200000001</v>
      </c>
    </row>
    <row r="89" spans="1:11" ht="26.4" x14ac:dyDescent="0.3">
      <c r="A89" s="5" t="s">
        <v>132</v>
      </c>
      <c r="B89" s="6" t="s">
        <v>133</v>
      </c>
      <c r="C89" s="4">
        <v>567281.78512999997</v>
      </c>
      <c r="D89" s="4">
        <v>9611.0740900000001</v>
      </c>
      <c r="E89" s="20">
        <v>576892.85921999998</v>
      </c>
      <c r="F89" s="20">
        <v>572550.1</v>
      </c>
      <c r="G89" s="20">
        <v>7512.2</v>
      </c>
      <c r="H89" s="20">
        <v>580062.30000000005</v>
      </c>
      <c r="I89" s="20"/>
      <c r="J89" s="20"/>
      <c r="K89" s="20"/>
    </row>
    <row r="90" spans="1:11" ht="26.4" x14ac:dyDescent="0.3">
      <c r="A90" s="5" t="s">
        <v>134</v>
      </c>
      <c r="B90" s="6" t="s">
        <v>135</v>
      </c>
      <c r="C90" s="4">
        <v>249884.55294999998</v>
      </c>
      <c r="D90" s="4">
        <v>13005.82359</v>
      </c>
      <c r="E90" s="20">
        <v>262890.37653999997</v>
      </c>
      <c r="F90" s="20">
        <v>200000</v>
      </c>
      <c r="G90" s="20">
        <v>0</v>
      </c>
      <c r="H90" s="20">
        <v>200000</v>
      </c>
      <c r="I90" s="20">
        <v>200000</v>
      </c>
      <c r="J90" s="20">
        <v>0</v>
      </c>
      <c r="K90" s="20">
        <v>200000</v>
      </c>
    </row>
    <row r="91" spans="1:11" x14ac:dyDescent="0.3">
      <c r="A91" s="5" t="s">
        <v>136</v>
      </c>
      <c r="B91" s="6" t="s">
        <v>137</v>
      </c>
      <c r="C91" s="4">
        <v>205055.59912</v>
      </c>
      <c r="D91" s="4">
        <v>0.74588999999999994</v>
      </c>
      <c r="E91" s="20">
        <v>205056.34500999999</v>
      </c>
      <c r="F91" s="20">
        <v>205055.6</v>
      </c>
      <c r="G91" s="20">
        <v>0</v>
      </c>
      <c r="H91" s="20">
        <v>205055.6</v>
      </c>
      <c r="I91" s="20">
        <v>257051</v>
      </c>
      <c r="J91" s="20">
        <v>0</v>
      </c>
      <c r="K91" s="20">
        <v>257051</v>
      </c>
    </row>
    <row r="92" spans="1:11" x14ac:dyDescent="0.3">
      <c r="A92" s="5" t="s">
        <v>138</v>
      </c>
      <c r="B92" s="6" t="s">
        <v>139</v>
      </c>
      <c r="C92" s="4">
        <v>388354.81822000002</v>
      </c>
      <c r="D92" s="4">
        <v>0</v>
      </c>
      <c r="E92" s="20">
        <v>388354.81822000002</v>
      </c>
      <c r="F92" s="20">
        <v>338251</v>
      </c>
      <c r="G92" s="20">
        <v>0</v>
      </c>
      <c r="H92" s="20">
        <v>338251</v>
      </c>
      <c r="I92" s="20"/>
      <c r="J92" s="20"/>
      <c r="K92" s="20"/>
    </row>
    <row r="93" spans="1:11" x14ac:dyDescent="0.3">
      <c r="A93" s="5" t="s">
        <v>140</v>
      </c>
      <c r="B93" s="6" t="s">
        <v>141</v>
      </c>
      <c r="C93" s="4">
        <v>689044.55976999993</v>
      </c>
      <c r="D93" s="4">
        <v>0</v>
      </c>
      <c r="E93" s="20">
        <v>689044.55976999993</v>
      </c>
      <c r="F93" s="20">
        <v>0</v>
      </c>
      <c r="G93" s="20">
        <v>849170.3</v>
      </c>
      <c r="H93" s="20">
        <v>849170.3</v>
      </c>
      <c r="I93" s="20">
        <v>0</v>
      </c>
      <c r="J93" s="20">
        <v>932818.1</v>
      </c>
      <c r="K93" s="20">
        <v>932818.1</v>
      </c>
    </row>
    <row r="94" spans="1:11" ht="138" customHeight="1" x14ac:dyDescent="0.3">
      <c r="A94" s="5" t="s">
        <v>1387</v>
      </c>
      <c r="B94" s="6" t="s">
        <v>1388</v>
      </c>
      <c r="C94" s="20">
        <v>103560.83966</v>
      </c>
      <c r="D94" s="20">
        <v>0</v>
      </c>
      <c r="E94" s="20">
        <v>103560.83966</v>
      </c>
      <c r="F94" s="20"/>
      <c r="G94" s="20"/>
      <c r="H94" s="20"/>
      <c r="I94" s="20">
        <v>0</v>
      </c>
      <c r="J94" s="20"/>
      <c r="K94" s="20"/>
    </row>
    <row r="95" spans="1:11" x14ac:dyDescent="0.3">
      <c r="A95" s="5" t="s">
        <v>142</v>
      </c>
      <c r="B95" s="6" t="s">
        <v>143</v>
      </c>
      <c r="C95" s="20">
        <v>0</v>
      </c>
      <c r="D95" s="20">
        <v>0</v>
      </c>
      <c r="E95" s="20">
        <v>0</v>
      </c>
      <c r="F95" s="20">
        <v>0</v>
      </c>
      <c r="G95" s="20">
        <v>6000</v>
      </c>
      <c r="H95" s="20">
        <v>6000</v>
      </c>
      <c r="I95" s="20"/>
      <c r="J95" s="20">
        <v>6000</v>
      </c>
      <c r="K95" s="20">
        <v>6000</v>
      </c>
    </row>
    <row r="96" spans="1:11" ht="52.8" x14ac:dyDescent="0.3">
      <c r="A96" s="5" t="s">
        <v>1389</v>
      </c>
      <c r="B96" s="6" t="s">
        <v>1384</v>
      </c>
      <c r="C96" s="4">
        <v>8999.9500000000007</v>
      </c>
      <c r="D96" s="4">
        <v>0</v>
      </c>
      <c r="E96" s="20">
        <v>8999.9500000000007</v>
      </c>
      <c r="F96" s="20"/>
      <c r="G96" s="20"/>
      <c r="H96" s="20"/>
      <c r="I96" s="20"/>
      <c r="J96" s="20"/>
      <c r="K96" s="20"/>
    </row>
    <row r="97" spans="1:11" ht="13.8" x14ac:dyDescent="0.3">
      <c r="A97" s="15" t="s">
        <v>144</v>
      </c>
      <c r="B97" s="16" t="s">
        <v>145</v>
      </c>
      <c r="C97" s="3">
        <f t="shared" ref="C97:K97" si="27">SUM(C98:C106)</f>
        <v>12581867.317189999</v>
      </c>
      <c r="D97" s="3">
        <f t="shared" si="27"/>
        <v>1354775.85898</v>
      </c>
      <c r="E97" s="3">
        <f t="shared" si="27"/>
        <v>13936643.176169999</v>
      </c>
      <c r="F97" s="3">
        <f t="shared" si="27"/>
        <v>12779932.700000001</v>
      </c>
      <c r="G97" s="3">
        <f t="shared" si="27"/>
        <v>928601.20000000007</v>
      </c>
      <c r="H97" s="3">
        <f t="shared" si="27"/>
        <v>13708533.9</v>
      </c>
      <c r="I97" s="3">
        <f t="shared" si="27"/>
        <v>12958078.800000001</v>
      </c>
      <c r="J97" s="3">
        <f t="shared" si="27"/>
        <v>986174.4</v>
      </c>
      <c r="K97" s="3">
        <f t="shared" si="27"/>
        <v>13944253.200000001</v>
      </c>
    </row>
    <row r="98" spans="1:11" x14ac:dyDescent="0.3">
      <c r="A98" s="5" t="s">
        <v>146</v>
      </c>
      <c r="B98" s="6" t="s">
        <v>147</v>
      </c>
      <c r="C98" s="4">
        <v>357578.59856999997</v>
      </c>
      <c r="D98" s="4">
        <v>0</v>
      </c>
      <c r="E98" s="4">
        <v>357578.59856999997</v>
      </c>
      <c r="F98" s="4">
        <v>396337.4</v>
      </c>
      <c r="G98" s="4">
        <v>0</v>
      </c>
      <c r="H98" s="4">
        <v>396337.4</v>
      </c>
      <c r="I98" s="4">
        <v>396433.8</v>
      </c>
      <c r="J98" s="4">
        <v>0</v>
      </c>
      <c r="K98" s="4">
        <v>396433.8</v>
      </c>
    </row>
    <row r="99" spans="1:11" ht="26.4" x14ac:dyDescent="0.3">
      <c r="A99" s="5" t="s">
        <v>148</v>
      </c>
      <c r="B99" s="6" t="s">
        <v>1838</v>
      </c>
      <c r="C99" s="4">
        <v>11186321.27619</v>
      </c>
      <c r="D99" s="4">
        <v>1340161.4926199999</v>
      </c>
      <c r="E99" s="20">
        <v>12526482.76881</v>
      </c>
      <c r="F99" s="20">
        <v>11480682.9</v>
      </c>
      <c r="G99" s="20">
        <v>906341.3</v>
      </c>
      <c r="H99" s="20">
        <v>12387024.200000001</v>
      </c>
      <c r="I99" s="20">
        <v>12341645</v>
      </c>
      <c r="J99" s="20">
        <v>965444.6</v>
      </c>
      <c r="K99" s="20">
        <v>13307089.6</v>
      </c>
    </row>
    <row r="100" spans="1:11" ht="26.4" x14ac:dyDescent="0.3">
      <c r="A100" s="5" t="s">
        <v>149</v>
      </c>
      <c r="B100" s="6" t="s">
        <v>150</v>
      </c>
      <c r="C100" s="4">
        <v>681817.4</v>
      </c>
      <c r="D100" s="4">
        <v>8389.0733599999985</v>
      </c>
      <c r="E100" s="20">
        <v>690206.47336000006</v>
      </c>
      <c r="F100" s="20">
        <v>702912.4</v>
      </c>
      <c r="G100" s="20">
        <v>8318.2999999999993</v>
      </c>
      <c r="H100" s="20">
        <v>711230.70000000007</v>
      </c>
      <c r="I100" s="20"/>
      <c r="J100" s="20"/>
      <c r="K100" s="20"/>
    </row>
    <row r="101" spans="1:11" ht="26.4" x14ac:dyDescent="0.3">
      <c r="A101" s="5" t="s">
        <v>151</v>
      </c>
      <c r="B101" s="6" t="s">
        <v>152</v>
      </c>
      <c r="C101" s="4">
        <v>200000</v>
      </c>
      <c r="D101" s="4">
        <v>6225.2929999999997</v>
      </c>
      <c r="E101" s="20">
        <v>206225.29300000001</v>
      </c>
      <c r="F101" s="20">
        <v>200000</v>
      </c>
      <c r="G101" s="20">
        <v>13941.6</v>
      </c>
      <c r="H101" s="20">
        <v>213941.6</v>
      </c>
      <c r="I101" s="20">
        <v>220000</v>
      </c>
      <c r="J101" s="20">
        <v>20729.8</v>
      </c>
      <c r="K101" s="20">
        <v>240729.80000000002</v>
      </c>
    </row>
    <row r="102" spans="1:11" ht="105.6" x14ac:dyDescent="0.3">
      <c r="A102" s="5" t="s">
        <v>1390</v>
      </c>
      <c r="B102" s="6" t="s">
        <v>1391</v>
      </c>
      <c r="C102" s="4">
        <v>125103.93673999999</v>
      </c>
      <c r="D102" s="4">
        <v>0</v>
      </c>
      <c r="E102" s="20">
        <v>125103.93673999999</v>
      </c>
      <c r="F102" s="20"/>
      <c r="G102" s="20"/>
      <c r="H102" s="20"/>
      <c r="I102" s="20"/>
      <c r="J102" s="20"/>
      <c r="K102" s="20"/>
    </row>
    <row r="103" spans="1:11" ht="66" x14ac:dyDescent="0.3">
      <c r="A103" s="5" t="s">
        <v>1392</v>
      </c>
      <c r="B103" s="6" t="s">
        <v>1393</v>
      </c>
      <c r="C103" s="4">
        <v>788.65919999999994</v>
      </c>
      <c r="D103" s="4">
        <v>0</v>
      </c>
      <c r="E103" s="20">
        <v>788.65919999999994</v>
      </c>
      <c r="F103" s="20"/>
      <c r="G103" s="20"/>
      <c r="H103" s="20"/>
      <c r="I103" s="20"/>
      <c r="J103" s="20"/>
      <c r="K103" s="20"/>
    </row>
    <row r="104" spans="1:11" ht="52.8" x14ac:dyDescent="0.3">
      <c r="A104" s="5" t="s">
        <v>1394</v>
      </c>
      <c r="B104" s="6" t="s">
        <v>1384</v>
      </c>
      <c r="C104" s="4">
        <v>10999.995000000001</v>
      </c>
      <c r="D104" s="4">
        <v>0</v>
      </c>
      <c r="E104" s="20">
        <v>10999.995000000001</v>
      </c>
      <c r="F104" s="20"/>
      <c r="G104" s="20"/>
      <c r="H104" s="20"/>
      <c r="I104" s="20"/>
      <c r="J104" s="20"/>
      <c r="K104" s="20"/>
    </row>
    <row r="105" spans="1:11" ht="39.6" x14ac:dyDescent="0.3">
      <c r="A105" s="5" t="s">
        <v>1395</v>
      </c>
      <c r="B105" s="6" t="s">
        <v>1396</v>
      </c>
      <c r="C105" s="4">
        <v>18824.679239999998</v>
      </c>
      <c r="D105" s="4">
        <v>0</v>
      </c>
      <c r="E105" s="20">
        <v>18824.679239999998</v>
      </c>
      <c r="F105" s="20"/>
      <c r="G105" s="20"/>
      <c r="H105" s="20"/>
      <c r="I105" s="20"/>
      <c r="J105" s="20"/>
      <c r="K105" s="20"/>
    </row>
    <row r="106" spans="1:11" x14ac:dyDescent="0.3">
      <c r="A106" s="5" t="s">
        <v>1397</v>
      </c>
      <c r="B106" s="6" t="s">
        <v>1398</v>
      </c>
      <c r="C106" s="4">
        <v>432.77224999999999</v>
      </c>
      <c r="D106" s="4">
        <v>0</v>
      </c>
      <c r="E106" s="20">
        <v>432.77224999999999</v>
      </c>
      <c r="F106" s="20"/>
      <c r="G106" s="20"/>
      <c r="H106" s="20"/>
      <c r="I106" s="20"/>
      <c r="J106" s="20"/>
      <c r="K106" s="20"/>
    </row>
    <row r="107" spans="1:11" ht="13.8" x14ac:dyDescent="0.3">
      <c r="A107" s="15" t="s">
        <v>153</v>
      </c>
      <c r="B107" s="16" t="s">
        <v>154</v>
      </c>
      <c r="C107" s="3">
        <f t="shared" ref="C107:K107" si="28">SUM(C108:C110)</f>
        <v>1514232.7046300001</v>
      </c>
      <c r="D107" s="3">
        <f t="shared" si="28"/>
        <v>1179114.0434900001</v>
      </c>
      <c r="E107" s="3">
        <f t="shared" si="28"/>
        <v>2693346.7481199997</v>
      </c>
      <c r="F107" s="3">
        <f t="shared" si="28"/>
        <v>1692995.2000000002</v>
      </c>
      <c r="G107" s="3">
        <f t="shared" si="28"/>
        <v>1889427.6</v>
      </c>
      <c r="H107" s="3">
        <f t="shared" si="28"/>
        <v>3582422.8000000003</v>
      </c>
      <c r="I107" s="3">
        <f t="shared" si="28"/>
        <v>1719165.9000000001</v>
      </c>
      <c r="J107" s="3">
        <f t="shared" si="28"/>
        <v>2078370.1</v>
      </c>
      <c r="K107" s="3">
        <f t="shared" si="28"/>
        <v>3797536</v>
      </c>
    </row>
    <row r="108" spans="1:11" ht="26.4" x14ac:dyDescent="0.3">
      <c r="A108" s="5" t="s">
        <v>155</v>
      </c>
      <c r="B108" s="6" t="s">
        <v>156</v>
      </c>
      <c r="C108" s="4">
        <v>160374.58599000002</v>
      </c>
      <c r="D108" s="4">
        <v>25853.340359999998</v>
      </c>
      <c r="E108" s="4">
        <v>186227.92634999999</v>
      </c>
      <c r="F108" s="4">
        <v>184077.1</v>
      </c>
      <c r="G108" s="4">
        <v>28485.8</v>
      </c>
      <c r="H108" s="4">
        <v>212562.9</v>
      </c>
      <c r="I108" s="4">
        <v>145693.1</v>
      </c>
      <c r="J108" s="4">
        <v>13605.300000000001</v>
      </c>
      <c r="K108" s="4">
        <v>159298.4</v>
      </c>
    </row>
    <row r="109" spans="1:11" ht="26.4" x14ac:dyDescent="0.3">
      <c r="A109" s="5" t="s">
        <v>157</v>
      </c>
      <c r="B109" s="6" t="s">
        <v>158</v>
      </c>
      <c r="C109" s="4">
        <v>1352940.0422799999</v>
      </c>
      <c r="D109" s="4">
        <v>1153260.70313</v>
      </c>
      <c r="E109" s="4">
        <v>2506200.74541</v>
      </c>
      <c r="F109" s="4">
        <v>1507915.9000000001</v>
      </c>
      <c r="G109" s="4">
        <v>1860941.8</v>
      </c>
      <c r="H109" s="4">
        <v>3368857.7</v>
      </c>
      <c r="I109" s="4">
        <v>1572366.5</v>
      </c>
      <c r="J109" s="4">
        <v>2064764.8</v>
      </c>
      <c r="K109" s="4">
        <v>3637131.3000000003</v>
      </c>
    </row>
    <row r="110" spans="1:11" x14ac:dyDescent="0.3">
      <c r="A110" s="5" t="s">
        <v>159</v>
      </c>
      <c r="B110" s="6" t="s">
        <v>160</v>
      </c>
      <c r="C110" s="4">
        <v>918.07636000000002</v>
      </c>
      <c r="D110" s="4">
        <v>0</v>
      </c>
      <c r="E110" s="4">
        <v>918.07636000000002</v>
      </c>
      <c r="F110" s="4">
        <v>1002.2</v>
      </c>
      <c r="G110" s="4">
        <v>0</v>
      </c>
      <c r="H110" s="4">
        <v>1002.2</v>
      </c>
      <c r="I110" s="4">
        <v>1106.3</v>
      </c>
      <c r="J110" s="4">
        <v>0</v>
      </c>
      <c r="K110" s="4">
        <v>1106.3</v>
      </c>
    </row>
    <row r="111" spans="1:11" ht="13.8" x14ac:dyDescent="0.3">
      <c r="A111" s="15" t="s">
        <v>161</v>
      </c>
      <c r="B111" s="16" t="s">
        <v>162</v>
      </c>
      <c r="C111" s="3">
        <f t="shared" ref="C111:K111" si="29">SUM(C112:C130)</f>
        <v>14660080.054039998</v>
      </c>
      <c r="D111" s="3">
        <f t="shared" si="29"/>
        <v>2725877.77997</v>
      </c>
      <c r="E111" s="3">
        <f t="shared" si="29"/>
        <v>17385957.834010001</v>
      </c>
      <c r="F111" s="3">
        <f t="shared" si="29"/>
        <v>14936782.600000001</v>
      </c>
      <c r="G111" s="3">
        <f t="shared" si="29"/>
        <v>1404873.5</v>
      </c>
      <c r="H111" s="3">
        <f t="shared" si="29"/>
        <v>16341656.1</v>
      </c>
      <c r="I111" s="3">
        <f t="shared" si="29"/>
        <v>15199766.399999999</v>
      </c>
      <c r="J111" s="3">
        <f t="shared" si="29"/>
        <v>1469479.9</v>
      </c>
      <c r="K111" s="3">
        <f t="shared" si="29"/>
        <v>16669246.300000001</v>
      </c>
    </row>
    <row r="112" spans="1:11" x14ac:dyDescent="0.3">
      <c r="A112" s="5" t="s">
        <v>163</v>
      </c>
      <c r="B112" s="6" t="s">
        <v>164</v>
      </c>
      <c r="C112" s="4">
        <v>227865.10449</v>
      </c>
      <c r="D112" s="4">
        <v>33.630339999999997</v>
      </c>
      <c r="E112" s="4">
        <v>227898.73483</v>
      </c>
      <c r="F112" s="4">
        <v>256051.9</v>
      </c>
      <c r="G112" s="4">
        <v>1</v>
      </c>
      <c r="H112" s="4">
        <v>256052.9</v>
      </c>
      <c r="I112" s="4">
        <v>267063.3</v>
      </c>
      <c r="J112" s="4">
        <v>1</v>
      </c>
      <c r="K112" s="4">
        <v>267064.3</v>
      </c>
    </row>
    <row r="113" spans="1:11" x14ac:dyDescent="0.3">
      <c r="A113" s="5" t="s">
        <v>165</v>
      </c>
      <c r="B113" s="6" t="s">
        <v>166</v>
      </c>
      <c r="C113" s="4">
        <v>616627.99317999999</v>
      </c>
      <c r="D113" s="4">
        <v>46711.38003</v>
      </c>
      <c r="E113" s="4">
        <v>663339.37320999999</v>
      </c>
      <c r="F113" s="4">
        <v>639013.20000000007</v>
      </c>
      <c r="G113" s="4">
        <v>48653.9</v>
      </c>
      <c r="H113" s="4">
        <v>687667.1</v>
      </c>
      <c r="I113" s="4">
        <v>639013.19999999995</v>
      </c>
      <c r="J113" s="4">
        <v>50710.700000000004</v>
      </c>
      <c r="K113" s="4">
        <v>689723.9</v>
      </c>
    </row>
    <row r="114" spans="1:11" ht="15.6" customHeight="1" x14ac:dyDescent="0.3">
      <c r="A114" s="5" t="s">
        <v>167</v>
      </c>
      <c r="B114" s="6" t="s">
        <v>1889</v>
      </c>
      <c r="C114" s="4">
        <v>39357.195650000001</v>
      </c>
      <c r="D114" s="4">
        <v>8199.5939699999999</v>
      </c>
      <c r="E114" s="20">
        <v>47556.789619999996</v>
      </c>
      <c r="F114" s="20">
        <v>38638.199999999997</v>
      </c>
      <c r="G114" s="20">
        <v>2022</v>
      </c>
      <c r="H114" s="20">
        <v>40660.199999999997</v>
      </c>
      <c r="I114" s="20">
        <v>38638.199999999997</v>
      </c>
      <c r="J114" s="20">
        <v>2146</v>
      </c>
      <c r="K114" s="20">
        <v>40784.199999999997</v>
      </c>
    </row>
    <row r="115" spans="1:11" ht="26.4" x14ac:dyDescent="0.3">
      <c r="A115" s="26" t="s">
        <v>168</v>
      </c>
      <c r="B115" s="27" t="s">
        <v>169</v>
      </c>
      <c r="C115" s="4">
        <v>57883.3</v>
      </c>
      <c r="D115" s="4">
        <v>1914.5546899999999</v>
      </c>
      <c r="E115" s="20">
        <v>59797.85469</v>
      </c>
      <c r="F115" s="20"/>
      <c r="G115" s="20"/>
      <c r="H115" s="20"/>
      <c r="I115" s="20"/>
      <c r="J115" s="20"/>
      <c r="K115" s="20"/>
    </row>
    <row r="116" spans="1:11" ht="30" customHeight="1" x14ac:dyDescent="0.3">
      <c r="A116" s="5" t="s">
        <v>170</v>
      </c>
      <c r="B116" s="6" t="s">
        <v>171</v>
      </c>
      <c r="C116" s="4">
        <v>24999.94744</v>
      </c>
      <c r="D116" s="4">
        <v>0</v>
      </c>
      <c r="E116" s="20">
        <v>24999.94744</v>
      </c>
      <c r="F116" s="20">
        <v>30000</v>
      </c>
      <c r="G116" s="20">
        <v>0</v>
      </c>
      <c r="H116" s="20">
        <v>30000</v>
      </c>
      <c r="I116" s="20">
        <v>30000</v>
      </c>
      <c r="J116" s="20">
        <v>0</v>
      </c>
      <c r="K116" s="20">
        <v>30000</v>
      </c>
    </row>
    <row r="117" spans="1:11" ht="159" customHeight="1" x14ac:dyDescent="0.3">
      <c r="A117" s="5" t="s">
        <v>1399</v>
      </c>
      <c r="B117" s="6" t="s">
        <v>1400</v>
      </c>
      <c r="C117" s="4">
        <v>29102.375370000002</v>
      </c>
      <c r="D117" s="4">
        <v>0</v>
      </c>
      <c r="E117" s="20">
        <v>29102.375370000002</v>
      </c>
      <c r="F117" s="20"/>
      <c r="G117" s="20"/>
      <c r="H117" s="20"/>
      <c r="I117" s="20"/>
      <c r="J117" s="20"/>
      <c r="K117" s="20"/>
    </row>
    <row r="118" spans="1:11" ht="83.4" customHeight="1" x14ac:dyDescent="0.3">
      <c r="A118" s="5" t="s">
        <v>1401</v>
      </c>
      <c r="B118" s="6" t="s">
        <v>1402</v>
      </c>
      <c r="C118" s="4">
        <v>22816.480760000002</v>
      </c>
      <c r="D118" s="4">
        <v>0</v>
      </c>
      <c r="E118" s="20">
        <v>22816.480760000002</v>
      </c>
      <c r="F118" s="20"/>
      <c r="G118" s="20"/>
      <c r="H118" s="20"/>
      <c r="I118" s="20"/>
      <c r="J118" s="20"/>
      <c r="K118" s="20"/>
    </row>
    <row r="119" spans="1:11" x14ac:dyDescent="0.3">
      <c r="A119" s="5" t="s">
        <v>172</v>
      </c>
      <c r="B119" s="6" t="s">
        <v>173</v>
      </c>
      <c r="C119" s="4">
        <v>12458080.50075</v>
      </c>
      <c r="D119" s="4">
        <v>2590740.6471599997</v>
      </c>
      <c r="E119" s="20">
        <v>15048821.147910001</v>
      </c>
      <c r="F119" s="20">
        <v>13093670</v>
      </c>
      <c r="G119" s="20">
        <v>1285505.8</v>
      </c>
      <c r="H119" s="20">
        <v>14379175.800000001</v>
      </c>
      <c r="I119" s="20">
        <v>13329636.5</v>
      </c>
      <c r="J119" s="20">
        <v>1340600.8</v>
      </c>
      <c r="K119" s="20">
        <v>14670237.300000001</v>
      </c>
    </row>
    <row r="120" spans="1:11" ht="26.4" x14ac:dyDescent="0.3">
      <c r="A120" s="5" t="s">
        <v>174</v>
      </c>
      <c r="B120" s="6" t="s">
        <v>1839</v>
      </c>
      <c r="C120" s="4">
        <v>771193.33386999997</v>
      </c>
      <c r="D120" s="4">
        <v>78277.97378</v>
      </c>
      <c r="E120" s="20">
        <v>849471.30764999997</v>
      </c>
      <c r="F120" s="20">
        <v>879409.3</v>
      </c>
      <c r="G120" s="20">
        <v>68690.8</v>
      </c>
      <c r="H120" s="20">
        <v>948100.1</v>
      </c>
      <c r="I120" s="20">
        <v>895415.20000000007</v>
      </c>
      <c r="J120" s="20">
        <v>76021.399999999994</v>
      </c>
      <c r="K120" s="20">
        <v>971436.6</v>
      </c>
    </row>
    <row r="121" spans="1:11" ht="66" x14ac:dyDescent="0.3">
      <c r="A121" s="26" t="s">
        <v>1343</v>
      </c>
      <c r="B121" s="27" t="s">
        <v>1393</v>
      </c>
      <c r="C121" s="4">
        <v>340.65540000000004</v>
      </c>
      <c r="D121" s="4">
        <v>0</v>
      </c>
      <c r="E121" s="20">
        <v>340.65540000000004</v>
      </c>
      <c r="F121" s="20"/>
      <c r="G121" s="20"/>
      <c r="H121" s="20"/>
      <c r="I121" s="20"/>
      <c r="J121" s="20"/>
      <c r="K121" s="20"/>
    </row>
    <row r="122" spans="1:11" ht="52.8" x14ac:dyDescent="0.3">
      <c r="A122" s="26" t="s">
        <v>1345</v>
      </c>
      <c r="B122" s="27" t="s">
        <v>1384</v>
      </c>
      <c r="C122" s="4">
        <v>33199.859879999996</v>
      </c>
      <c r="D122" s="4">
        <v>0</v>
      </c>
      <c r="E122" s="20">
        <v>33199.859879999996</v>
      </c>
      <c r="F122" s="20"/>
      <c r="G122" s="20"/>
      <c r="H122" s="20"/>
      <c r="I122" s="20"/>
      <c r="J122" s="20"/>
      <c r="K122" s="20"/>
    </row>
    <row r="123" spans="1:11" ht="39.6" x14ac:dyDescent="0.3">
      <c r="A123" s="26" t="s">
        <v>1403</v>
      </c>
      <c r="B123" s="27" t="s">
        <v>1404</v>
      </c>
      <c r="C123" s="4">
        <v>694.98047999999994</v>
      </c>
      <c r="D123" s="4">
        <v>0</v>
      </c>
      <c r="E123" s="20">
        <v>694.98047999999994</v>
      </c>
      <c r="F123" s="20"/>
      <c r="G123" s="20"/>
      <c r="H123" s="20"/>
      <c r="I123" s="20"/>
      <c r="J123" s="20"/>
      <c r="K123" s="20"/>
    </row>
    <row r="124" spans="1:11" ht="26.4" x14ac:dyDescent="0.3">
      <c r="A124" s="26" t="s">
        <v>1405</v>
      </c>
      <c r="B124" s="27" t="s">
        <v>1344</v>
      </c>
      <c r="C124" s="4">
        <v>99999.172810000004</v>
      </c>
      <c r="D124" s="4">
        <v>0</v>
      </c>
      <c r="E124" s="20">
        <v>99999.172810000004</v>
      </c>
      <c r="F124" s="20"/>
      <c r="G124" s="20"/>
      <c r="H124" s="20"/>
      <c r="I124" s="20"/>
      <c r="J124" s="20"/>
      <c r="K124" s="20"/>
    </row>
    <row r="125" spans="1:11" ht="26.4" x14ac:dyDescent="0.3">
      <c r="A125" s="26" t="s">
        <v>1406</v>
      </c>
      <c r="B125" s="27" t="s">
        <v>1407</v>
      </c>
      <c r="C125" s="4">
        <v>7436.2542000000003</v>
      </c>
      <c r="D125" s="4">
        <v>0</v>
      </c>
      <c r="E125" s="20">
        <v>7436.2542000000003</v>
      </c>
      <c r="F125" s="20"/>
      <c r="G125" s="20"/>
      <c r="H125" s="20"/>
      <c r="I125" s="20"/>
      <c r="J125" s="20"/>
      <c r="K125" s="20"/>
    </row>
    <row r="126" spans="1:11" ht="34.799999999999997" customHeight="1" x14ac:dyDescent="0.3">
      <c r="A126" s="26" t="s">
        <v>1408</v>
      </c>
      <c r="B126" s="27" t="s">
        <v>1409</v>
      </c>
      <c r="C126" s="4">
        <v>105440</v>
      </c>
      <c r="D126" s="4">
        <v>0</v>
      </c>
      <c r="E126" s="20">
        <v>105440</v>
      </c>
      <c r="F126" s="20"/>
      <c r="G126" s="20"/>
      <c r="H126" s="20"/>
      <c r="I126" s="20"/>
      <c r="J126" s="20"/>
      <c r="K126" s="20"/>
    </row>
    <row r="127" spans="1:11" ht="39.6" x14ac:dyDescent="0.3">
      <c r="A127" s="26" t="s">
        <v>1410</v>
      </c>
      <c r="B127" s="27" t="s">
        <v>1396</v>
      </c>
      <c r="C127" s="4">
        <v>40871.148020000001</v>
      </c>
      <c r="D127" s="4">
        <v>0</v>
      </c>
      <c r="E127" s="20">
        <v>40871.148020000001</v>
      </c>
      <c r="F127" s="20"/>
      <c r="G127" s="20"/>
      <c r="H127" s="20"/>
      <c r="I127" s="20"/>
      <c r="J127" s="20"/>
      <c r="K127" s="20"/>
    </row>
    <row r="128" spans="1:11" x14ac:dyDescent="0.3">
      <c r="A128" s="26" t="s">
        <v>1411</v>
      </c>
      <c r="B128" s="27" t="s">
        <v>1398</v>
      </c>
      <c r="C128" s="4">
        <v>7261.5884500000002</v>
      </c>
      <c r="D128" s="4">
        <v>0</v>
      </c>
      <c r="E128" s="20">
        <v>7261.5884500000002</v>
      </c>
      <c r="F128" s="20"/>
      <c r="G128" s="20"/>
      <c r="H128" s="20"/>
      <c r="I128" s="20"/>
      <c r="J128" s="20"/>
      <c r="K128" s="20"/>
    </row>
    <row r="129" spans="1:11" ht="33.6" customHeight="1" x14ac:dyDescent="0.3">
      <c r="A129" s="26" t="s">
        <v>1412</v>
      </c>
      <c r="B129" s="27" t="s">
        <v>1413</v>
      </c>
      <c r="C129" s="4">
        <v>25635.282350000001</v>
      </c>
      <c r="D129" s="4">
        <v>0</v>
      </c>
      <c r="E129" s="20">
        <v>25635.282350000001</v>
      </c>
      <c r="F129" s="20"/>
      <c r="G129" s="20"/>
      <c r="H129" s="20"/>
      <c r="I129" s="20"/>
      <c r="J129" s="20"/>
      <c r="K129" s="20"/>
    </row>
    <row r="130" spans="1:11" ht="26.4" x14ac:dyDescent="0.3">
      <c r="A130" s="26" t="s">
        <v>1414</v>
      </c>
      <c r="B130" s="27" t="s">
        <v>1415</v>
      </c>
      <c r="C130" s="4">
        <v>91274.880940000003</v>
      </c>
      <c r="D130" s="4">
        <v>0</v>
      </c>
      <c r="E130" s="20">
        <v>91274.880940000003</v>
      </c>
      <c r="F130" s="20"/>
      <c r="G130" s="20"/>
      <c r="H130" s="20"/>
      <c r="I130" s="20"/>
      <c r="J130" s="20"/>
      <c r="K130" s="20"/>
    </row>
    <row r="131" spans="1:11" ht="13.8" x14ac:dyDescent="0.3">
      <c r="A131" s="15" t="s">
        <v>175</v>
      </c>
      <c r="B131" s="16" t="s">
        <v>176</v>
      </c>
      <c r="C131" s="3">
        <f t="shared" ref="C131:K131" si="30">SUM(C132:C136)</f>
        <v>37739300.504370004</v>
      </c>
      <c r="D131" s="3">
        <f t="shared" si="30"/>
        <v>1647765.1003</v>
      </c>
      <c r="E131" s="3">
        <f t="shared" si="30"/>
        <v>39387065.604669996</v>
      </c>
      <c r="F131" s="3">
        <f t="shared" si="30"/>
        <v>34578064.100000001</v>
      </c>
      <c r="G131" s="3">
        <f t="shared" si="30"/>
        <v>919073.4</v>
      </c>
      <c r="H131" s="3">
        <f t="shared" si="30"/>
        <v>35497137.5</v>
      </c>
      <c r="I131" s="3">
        <f t="shared" si="30"/>
        <v>35088849.599999994</v>
      </c>
      <c r="J131" s="3">
        <f t="shared" si="30"/>
        <v>586978.6</v>
      </c>
      <c r="K131" s="3">
        <f t="shared" si="30"/>
        <v>35675828.199999996</v>
      </c>
    </row>
    <row r="132" spans="1:11" ht="18.600000000000001" customHeight="1" x14ac:dyDescent="0.3">
      <c r="A132" s="5" t="s">
        <v>177</v>
      </c>
      <c r="B132" s="6" t="s">
        <v>178</v>
      </c>
      <c r="C132" s="4">
        <v>947229.22001000005</v>
      </c>
      <c r="D132" s="4">
        <v>0</v>
      </c>
      <c r="E132" s="4">
        <v>947229.22001000005</v>
      </c>
      <c r="F132" s="4">
        <v>1051092.1000000001</v>
      </c>
      <c r="G132" s="4">
        <v>0</v>
      </c>
      <c r="H132" s="4">
        <v>1051092.1000000001</v>
      </c>
      <c r="I132" s="4">
        <v>1256791.3</v>
      </c>
      <c r="J132" s="4">
        <v>0</v>
      </c>
      <c r="K132" s="4">
        <v>1256791.3</v>
      </c>
    </row>
    <row r="133" spans="1:11" ht="26.4" x14ac:dyDescent="0.3">
      <c r="A133" s="5" t="s">
        <v>179</v>
      </c>
      <c r="B133" s="6" t="s">
        <v>1817</v>
      </c>
      <c r="C133" s="4">
        <v>32528371.408119999</v>
      </c>
      <c r="D133" s="4">
        <v>1647765.1003</v>
      </c>
      <c r="E133" s="4">
        <v>34176136.508419998</v>
      </c>
      <c r="F133" s="4">
        <v>33526972</v>
      </c>
      <c r="G133" s="4">
        <v>919073.4</v>
      </c>
      <c r="H133" s="4">
        <v>34446045.399999999</v>
      </c>
      <c r="I133" s="4">
        <v>33832058.299999997</v>
      </c>
      <c r="J133" s="4">
        <v>586978.6</v>
      </c>
      <c r="K133" s="4">
        <v>34419036.899999999</v>
      </c>
    </row>
    <row r="134" spans="1:11" ht="97.8" customHeight="1" x14ac:dyDescent="0.3">
      <c r="A134" s="5" t="s">
        <v>1416</v>
      </c>
      <c r="B134" s="6" t="s">
        <v>1417</v>
      </c>
      <c r="C134" s="4">
        <v>4228700.1344900001</v>
      </c>
      <c r="D134" s="4">
        <v>0</v>
      </c>
      <c r="E134" s="4">
        <v>4228700.1344900001</v>
      </c>
      <c r="F134" s="20"/>
      <c r="G134" s="20"/>
      <c r="H134" s="20"/>
      <c r="I134" s="20"/>
      <c r="J134" s="20"/>
      <c r="K134" s="20"/>
    </row>
    <row r="135" spans="1:11" ht="52.8" x14ac:dyDescent="0.3">
      <c r="A135" s="5" t="s">
        <v>1418</v>
      </c>
      <c r="B135" s="6" t="s">
        <v>1384</v>
      </c>
      <c r="C135" s="4">
        <v>16000</v>
      </c>
      <c r="D135" s="4">
        <v>0</v>
      </c>
      <c r="E135" s="4">
        <v>16000</v>
      </c>
      <c r="F135" s="20"/>
      <c r="G135" s="20"/>
      <c r="H135" s="20"/>
      <c r="I135" s="20"/>
      <c r="J135" s="20"/>
      <c r="K135" s="20"/>
    </row>
    <row r="136" spans="1:11" ht="39.6" x14ac:dyDescent="0.3">
      <c r="A136" s="5" t="s">
        <v>1419</v>
      </c>
      <c r="B136" s="6" t="s">
        <v>1396</v>
      </c>
      <c r="C136" s="4">
        <v>18999.741750000001</v>
      </c>
      <c r="D136" s="4">
        <v>0</v>
      </c>
      <c r="E136" s="4">
        <v>18999.741750000001</v>
      </c>
      <c r="F136" s="20"/>
      <c r="G136" s="20"/>
      <c r="H136" s="20"/>
      <c r="I136" s="20"/>
      <c r="J136" s="20"/>
      <c r="K136" s="20"/>
    </row>
    <row r="137" spans="1:11" x14ac:dyDescent="0.3">
      <c r="A137" s="7" t="s">
        <v>180</v>
      </c>
      <c r="B137" s="8" t="s">
        <v>1815</v>
      </c>
      <c r="C137" s="13">
        <f t="shared" ref="C137:K137" si="31">C138+C165+C170+C174+C177+C179</f>
        <v>22165156.3506</v>
      </c>
      <c r="D137" s="13">
        <f t="shared" si="31"/>
        <v>2128057.8256799998</v>
      </c>
      <c r="E137" s="13">
        <f t="shared" si="31"/>
        <v>24293214.176280003</v>
      </c>
      <c r="F137" s="13">
        <f t="shared" si="31"/>
        <v>6576001.5</v>
      </c>
      <c r="G137" s="13">
        <f t="shared" si="31"/>
        <v>2985360.4000000004</v>
      </c>
      <c r="H137" s="13">
        <f t="shared" si="31"/>
        <v>9561361.9000000004</v>
      </c>
      <c r="I137" s="13">
        <f t="shared" si="31"/>
        <v>6508154.7999999998</v>
      </c>
      <c r="J137" s="13">
        <f t="shared" si="31"/>
        <v>3189849.3</v>
      </c>
      <c r="K137" s="13">
        <f t="shared" si="31"/>
        <v>9698004.1000000015</v>
      </c>
    </row>
    <row r="138" spans="1:11" ht="13.8" x14ac:dyDescent="0.3">
      <c r="A138" s="15" t="s">
        <v>181</v>
      </c>
      <c r="B138" s="16" t="s">
        <v>1820</v>
      </c>
      <c r="C138" s="3">
        <f t="shared" ref="C138:K138" si="32">SUM(C139:C164)</f>
        <v>16166056.608440002</v>
      </c>
      <c r="D138" s="3">
        <f t="shared" si="32"/>
        <v>245910.89793000001</v>
      </c>
      <c r="E138" s="3">
        <f t="shared" si="32"/>
        <v>16411967.506370002</v>
      </c>
      <c r="F138" s="3">
        <f t="shared" si="32"/>
        <v>759807.6</v>
      </c>
      <c r="G138" s="3">
        <f t="shared" si="32"/>
        <v>206638</v>
      </c>
      <c r="H138" s="3">
        <f t="shared" si="32"/>
        <v>966445.6</v>
      </c>
      <c r="I138" s="3">
        <f t="shared" si="32"/>
        <v>836717.6</v>
      </c>
      <c r="J138" s="3">
        <f t="shared" si="32"/>
        <v>108411.2</v>
      </c>
      <c r="K138" s="3">
        <f t="shared" si="32"/>
        <v>945128.79999999993</v>
      </c>
    </row>
    <row r="139" spans="1:11" x14ac:dyDescent="0.3">
      <c r="A139" s="5" t="s">
        <v>182</v>
      </c>
      <c r="B139" s="6" t="s">
        <v>1840</v>
      </c>
      <c r="C139" s="4">
        <v>629871.64752999996</v>
      </c>
      <c r="D139" s="4">
        <v>1887.2616699999999</v>
      </c>
      <c r="E139" s="4">
        <v>631758.90919999999</v>
      </c>
      <c r="F139" s="4">
        <v>530695.9</v>
      </c>
      <c r="G139" s="4">
        <v>400</v>
      </c>
      <c r="H139" s="4">
        <v>531095.9</v>
      </c>
      <c r="I139" s="4">
        <v>546851.30000000005</v>
      </c>
      <c r="J139" s="4">
        <v>100</v>
      </c>
      <c r="K139" s="4">
        <v>546951.30000000005</v>
      </c>
    </row>
    <row r="140" spans="1:11" ht="39.6" x14ac:dyDescent="0.3">
      <c r="A140" s="26" t="s">
        <v>183</v>
      </c>
      <c r="B140" s="6" t="s">
        <v>184</v>
      </c>
      <c r="C140" s="20">
        <v>20570.810559999998</v>
      </c>
      <c r="D140" s="20">
        <v>2720.8749800000001</v>
      </c>
      <c r="E140" s="20">
        <v>23291.685539999999</v>
      </c>
      <c r="F140" s="20">
        <v>0</v>
      </c>
      <c r="G140" s="20">
        <v>24738</v>
      </c>
      <c r="H140" s="20">
        <v>24738</v>
      </c>
      <c r="I140" s="20">
        <v>0</v>
      </c>
      <c r="J140" s="20">
        <v>4311.2</v>
      </c>
      <c r="K140" s="20">
        <v>4311.2</v>
      </c>
    </row>
    <row r="141" spans="1:11" ht="52.8" x14ac:dyDescent="0.3">
      <c r="A141" s="26" t="s">
        <v>185</v>
      </c>
      <c r="B141" s="6" t="s">
        <v>186</v>
      </c>
      <c r="C141" s="20">
        <v>200137.47100999998</v>
      </c>
      <c r="D141" s="20">
        <v>0</v>
      </c>
      <c r="E141" s="20">
        <v>200137.47100999998</v>
      </c>
      <c r="F141" s="20">
        <v>69612.100000000006</v>
      </c>
      <c r="G141" s="20">
        <v>0</v>
      </c>
      <c r="H141" s="20">
        <v>69612.100000000006</v>
      </c>
      <c r="I141" s="20">
        <v>233484.2</v>
      </c>
      <c r="J141" s="20">
        <v>0</v>
      </c>
      <c r="K141" s="20">
        <v>233484.2</v>
      </c>
    </row>
    <row r="142" spans="1:11" ht="39.6" x14ac:dyDescent="0.3">
      <c r="A142" s="26" t="s">
        <v>187</v>
      </c>
      <c r="B142" s="27" t="s">
        <v>188</v>
      </c>
      <c r="C142" s="20">
        <v>71290.226410000003</v>
      </c>
      <c r="D142" s="20">
        <v>89841.195319999999</v>
      </c>
      <c r="E142" s="20">
        <v>161131.42173</v>
      </c>
      <c r="F142" s="20"/>
      <c r="G142" s="20"/>
      <c r="H142" s="20"/>
      <c r="I142" s="20"/>
      <c r="J142" s="20"/>
      <c r="K142" s="20"/>
    </row>
    <row r="143" spans="1:11" ht="19.8" customHeight="1" x14ac:dyDescent="0.3">
      <c r="A143" s="26" t="s">
        <v>189</v>
      </c>
      <c r="B143" s="27" t="s">
        <v>190</v>
      </c>
      <c r="C143" s="20">
        <v>12111.936079999999</v>
      </c>
      <c r="D143" s="20">
        <v>10854.58474</v>
      </c>
      <c r="E143" s="20">
        <v>22966.520820000002</v>
      </c>
      <c r="F143" s="20"/>
      <c r="G143" s="20"/>
      <c r="H143" s="20"/>
      <c r="I143" s="20"/>
      <c r="J143" s="20"/>
      <c r="K143" s="20"/>
    </row>
    <row r="144" spans="1:11" ht="59.4" customHeight="1" x14ac:dyDescent="0.3">
      <c r="A144" s="26" t="s">
        <v>1346</v>
      </c>
      <c r="B144" s="6" t="s">
        <v>1347</v>
      </c>
      <c r="C144" s="20">
        <v>13094.371999999999</v>
      </c>
      <c r="D144" s="20">
        <v>0</v>
      </c>
      <c r="E144" s="20">
        <v>13094.371999999999</v>
      </c>
      <c r="F144" s="20"/>
      <c r="G144" s="20"/>
      <c r="H144" s="20"/>
      <c r="I144" s="20"/>
      <c r="J144" s="20"/>
      <c r="K144" s="20"/>
    </row>
    <row r="145" spans="1:11" ht="39.6" x14ac:dyDescent="0.3">
      <c r="A145" s="26" t="s">
        <v>191</v>
      </c>
      <c r="B145" s="6" t="s">
        <v>192</v>
      </c>
      <c r="C145" s="20">
        <v>8244.9084600000006</v>
      </c>
      <c r="D145" s="20">
        <v>0</v>
      </c>
      <c r="E145" s="20">
        <v>8244.9084600000006</v>
      </c>
      <c r="F145" s="20">
        <v>4635.6000000000004</v>
      </c>
      <c r="G145" s="20">
        <v>0</v>
      </c>
      <c r="H145" s="20">
        <v>4635.6000000000004</v>
      </c>
      <c r="I145" s="20">
        <v>4635.6000000000004</v>
      </c>
      <c r="J145" s="20">
        <v>0</v>
      </c>
      <c r="K145" s="20">
        <v>4635.6000000000004</v>
      </c>
    </row>
    <row r="146" spans="1:11" ht="52.8" x14ac:dyDescent="0.3">
      <c r="A146" s="26" t="s">
        <v>193</v>
      </c>
      <c r="B146" s="6" t="s">
        <v>194</v>
      </c>
      <c r="C146" s="20">
        <v>0</v>
      </c>
      <c r="D146" s="20">
        <v>0</v>
      </c>
      <c r="E146" s="20">
        <v>0</v>
      </c>
      <c r="F146" s="20">
        <v>0</v>
      </c>
      <c r="G146" s="20">
        <v>181500</v>
      </c>
      <c r="H146" s="20">
        <v>181500</v>
      </c>
      <c r="I146" s="20">
        <v>0</v>
      </c>
      <c r="J146" s="20">
        <v>104000</v>
      </c>
      <c r="K146" s="20">
        <v>104000</v>
      </c>
    </row>
    <row r="147" spans="1:11" ht="66" x14ac:dyDescent="0.3">
      <c r="A147" s="26" t="s">
        <v>1420</v>
      </c>
      <c r="B147" s="27" t="s">
        <v>1421</v>
      </c>
      <c r="C147" s="20">
        <v>2780408.0931700002</v>
      </c>
      <c r="D147" s="20">
        <v>0</v>
      </c>
      <c r="E147" s="20">
        <v>2780408.0931700002</v>
      </c>
      <c r="F147" s="20"/>
      <c r="G147" s="20"/>
      <c r="H147" s="20"/>
      <c r="I147" s="20"/>
      <c r="J147" s="20"/>
      <c r="K147" s="20"/>
    </row>
    <row r="148" spans="1:11" x14ac:dyDescent="0.3">
      <c r="A148" s="26" t="s">
        <v>195</v>
      </c>
      <c r="B148" s="27" t="s">
        <v>196</v>
      </c>
      <c r="C148" s="20">
        <v>3968015.4240300003</v>
      </c>
      <c r="D148" s="20">
        <v>0</v>
      </c>
      <c r="E148" s="20">
        <v>3968015.4240300003</v>
      </c>
      <c r="F148" s="20"/>
      <c r="G148" s="20"/>
      <c r="H148" s="20"/>
      <c r="I148" s="20"/>
      <c r="J148" s="20"/>
      <c r="K148" s="20"/>
    </row>
    <row r="149" spans="1:11" x14ac:dyDescent="0.3">
      <c r="A149" s="26" t="s">
        <v>1585</v>
      </c>
      <c r="B149" s="27" t="s">
        <v>1586</v>
      </c>
      <c r="C149" s="20">
        <v>0</v>
      </c>
      <c r="D149" s="20">
        <v>66745.2</v>
      </c>
      <c r="E149" s="20">
        <v>66745.2</v>
      </c>
      <c r="F149" s="20"/>
      <c r="G149" s="20"/>
      <c r="H149" s="20"/>
      <c r="I149" s="20"/>
      <c r="J149" s="20"/>
      <c r="K149" s="20"/>
    </row>
    <row r="150" spans="1:11" ht="26.4" x14ac:dyDescent="0.3">
      <c r="A150" s="26" t="s">
        <v>1587</v>
      </c>
      <c r="B150" s="27" t="s">
        <v>1884</v>
      </c>
      <c r="C150" s="20">
        <v>0</v>
      </c>
      <c r="D150" s="20">
        <v>0</v>
      </c>
      <c r="E150" s="20">
        <v>0</v>
      </c>
      <c r="F150" s="20">
        <v>100000</v>
      </c>
      <c r="G150" s="20">
        <v>0</v>
      </c>
      <c r="H150" s="20">
        <v>100000</v>
      </c>
      <c r="I150" s="20"/>
      <c r="J150" s="20"/>
      <c r="K150" s="20"/>
    </row>
    <row r="151" spans="1:11" ht="31.8" customHeight="1" x14ac:dyDescent="0.3">
      <c r="A151" s="26" t="s">
        <v>197</v>
      </c>
      <c r="B151" s="6" t="s">
        <v>198</v>
      </c>
      <c r="C151" s="20">
        <v>25592.524450000001</v>
      </c>
      <c r="D151" s="20">
        <v>0</v>
      </c>
      <c r="E151" s="20">
        <v>25592.524450000001</v>
      </c>
      <c r="F151" s="20">
        <v>26949.9</v>
      </c>
      <c r="G151" s="20">
        <v>0</v>
      </c>
      <c r="H151" s="20">
        <v>26949.9</v>
      </c>
      <c r="I151" s="20">
        <v>23589.3</v>
      </c>
      <c r="J151" s="20">
        <v>0</v>
      </c>
      <c r="K151" s="20">
        <v>23589.3</v>
      </c>
    </row>
    <row r="152" spans="1:11" ht="66" x14ac:dyDescent="0.3">
      <c r="A152" s="26" t="s">
        <v>1588</v>
      </c>
      <c r="B152" s="27" t="s">
        <v>1589</v>
      </c>
      <c r="C152" s="20">
        <v>1277000</v>
      </c>
      <c r="D152" s="20">
        <v>0</v>
      </c>
      <c r="E152" s="20">
        <v>1277000</v>
      </c>
      <c r="F152" s="20"/>
      <c r="G152" s="20"/>
      <c r="H152" s="20"/>
      <c r="I152" s="20"/>
      <c r="J152" s="20"/>
      <c r="K152" s="20"/>
    </row>
    <row r="153" spans="1:11" x14ac:dyDescent="0.3">
      <c r="A153" s="26" t="s">
        <v>199</v>
      </c>
      <c r="B153" s="6" t="s">
        <v>1813</v>
      </c>
      <c r="C153" s="20">
        <v>92158.372289999999</v>
      </c>
      <c r="D153" s="20">
        <v>72287.830620000008</v>
      </c>
      <c r="E153" s="20">
        <v>164446.20290999999</v>
      </c>
      <c r="F153" s="20">
        <v>7092.5</v>
      </c>
      <c r="G153" s="20">
        <v>0</v>
      </c>
      <c r="H153" s="20">
        <v>7092.5</v>
      </c>
      <c r="I153" s="20">
        <v>7611.6</v>
      </c>
      <c r="J153" s="20">
        <v>0</v>
      </c>
      <c r="K153" s="20">
        <v>7611.6</v>
      </c>
    </row>
    <row r="154" spans="1:11" ht="26.4" x14ac:dyDescent="0.3">
      <c r="A154" s="26" t="s">
        <v>200</v>
      </c>
      <c r="B154" s="6" t="s">
        <v>1818</v>
      </c>
      <c r="C154" s="20">
        <v>2956.52153</v>
      </c>
      <c r="D154" s="20">
        <v>0</v>
      </c>
      <c r="E154" s="20">
        <v>2956.52153</v>
      </c>
      <c r="F154" s="20">
        <v>3111.6</v>
      </c>
      <c r="G154" s="20">
        <v>0</v>
      </c>
      <c r="H154" s="20">
        <v>3111.6</v>
      </c>
      <c r="I154" s="20">
        <v>3111.6</v>
      </c>
      <c r="J154" s="20">
        <v>0</v>
      </c>
      <c r="K154" s="20">
        <v>3111.6</v>
      </c>
    </row>
    <row r="155" spans="1:11" ht="39.6" x14ac:dyDescent="0.3">
      <c r="A155" s="26" t="s">
        <v>201</v>
      </c>
      <c r="B155" s="27" t="s">
        <v>202</v>
      </c>
      <c r="C155" s="20">
        <v>0</v>
      </c>
      <c r="D155" s="20">
        <v>0</v>
      </c>
      <c r="E155" s="20">
        <v>0</v>
      </c>
      <c r="F155" s="20">
        <v>800</v>
      </c>
      <c r="G155" s="20">
        <v>0</v>
      </c>
      <c r="H155" s="20">
        <v>800</v>
      </c>
      <c r="I155" s="20">
        <v>800</v>
      </c>
      <c r="J155" s="20">
        <v>0</v>
      </c>
      <c r="K155" s="20">
        <v>800</v>
      </c>
    </row>
    <row r="156" spans="1:11" ht="66" x14ac:dyDescent="0.3">
      <c r="A156" s="26" t="s">
        <v>1422</v>
      </c>
      <c r="B156" s="27" t="s">
        <v>1423</v>
      </c>
      <c r="C156" s="20">
        <v>3865852.6</v>
      </c>
      <c r="D156" s="20">
        <v>0</v>
      </c>
      <c r="E156" s="20">
        <v>3865852.6</v>
      </c>
      <c r="F156" s="20"/>
      <c r="G156" s="20"/>
      <c r="H156" s="20"/>
      <c r="I156" s="20"/>
      <c r="J156" s="20"/>
      <c r="K156" s="20"/>
    </row>
    <row r="157" spans="1:11" x14ac:dyDescent="0.3">
      <c r="A157" s="26" t="s">
        <v>203</v>
      </c>
      <c r="B157" s="27" t="s">
        <v>204</v>
      </c>
      <c r="C157" s="20">
        <v>434.16293000000002</v>
      </c>
      <c r="D157" s="20">
        <v>0</v>
      </c>
      <c r="E157" s="20">
        <v>434.16293000000002</v>
      </c>
      <c r="F157" s="20">
        <v>1797</v>
      </c>
      <c r="G157" s="20">
        <v>0</v>
      </c>
      <c r="H157" s="20">
        <v>1797</v>
      </c>
      <c r="I157" s="20">
        <v>1797</v>
      </c>
      <c r="J157" s="20">
        <v>0</v>
      </c>
      <c r="K157" s="20">
        <v>1797</v>
      </c>
    </row>
    <row r="158" spans="1:11" ht="26.4" x14ac:dyDescent="0.3">
      <c r="A158" s="26" t="s">
        <v>1640</v>
      </c>
      <c r="B158" s="27" t="s">
        <v>1648</v>
      </c>
      <c r="C158" s="20"/>
      <c r="D158" s="20"/>
      <c r="E158" s="20"/>
      <c r="F158" s="20">
        <v>9000</v>
      </c>
      <c r="G158" s="20">
        <v>0</v>
      </c>
      <c r="H158" s="20">
        <v>9000</v>
      </c>
      <c r="I158" s="20">
        <v>8724</v>
      </c>
      <c r="J158" s="20">
        <v>0</v>
      </c>
      <c r="K158" s="20">
        <v>8724</v>
      </c>
    </row>
    <row r="159" spans="1:11" ht="66" x14ac:dyDescent="0.3">
      <c r="A159" s="26" t="s">
        <v>1424</v>
      </c>
      <c r="B159" s="27" t="s">
        <v>1425</v>
      </c>
      <c r="C159" s="20">
        <v>646959.61271999998</v>
      </c>
      <c r="D159" s="20">
        <v>0</v>
      </c>
      <c r="E159" s="20">
        <v>646959.61271999998</v>
      </c>
      <c r="F159" s="20"/>
      <c r="G159" s="20"/>
      <c r="H159" s="20"/>
      <c r="I159" s="20"/>
      <c r="J159" s="20"/>
      <c r="K159" s="20"/>
    </row>
    <row r="160" spans="1:11" ht="99" customHeight="1" x14ac:dyDescent="0.3">
      <c r="A160" s="26" t="s">
        <v>1426</v>
      </c>
      <c r="B160" s="27" t="s">
        <v>1427</v>
      </c>
      <c r="C160" s="20">
        <v>204596.42116999999</v>
      </c>
      <c r="D160" s="20">
        <v>0</v>
      </c>
      <c r="E160" s="20">
        <v>204596.42116999999</v>
      </c>
      <c r="F160" s="20"/>
      <c r="G160" s="20"/>
      <c r="H160" s="20"/>
      <c r="I160" s="20"/>
      <c r="J160" s="20"/>
      <c r="K160" s="20"/>
    </row>
    <row r="161" spans="1:11" ht="39.6" x14ac:dyDescent="0.3">
      <c r="A161" s="26" t="s">
        <v>205</v>
      </c>
      <c r="B161" s="27" t="s">
        <v>206</v>
      </c>
      <c r="C161" s="20">
        <v>0</v>
      </c>
      <c r="D161" s="20">
        <v>1573.9506000000001</v>
      </c>
      <c r="E161" s="20">
        <v>1573.9506000000001</v>
      </c>
      <c r="F161" s="20"/>
      <c r="G161" s="20"/>
      <c r="H161" s="20"/>
      <c r="I161" s="20"/>
      <c r="J161" s="20"/>
      <c r="K161" s="20"/>
    </row>
    <row r="162" spans="1:11" ht="26.4" x14ac:dyDescent="0.3">
      <c r="A162" s="26" t="s">
        <v>207</v>
      </c>
      <c r="B162" s="27" t="s">
        <v>208</v>
      </c>
      <c r="C162" s="20">
        <v>23850</v>
      </c>
      <c r="D162" s="20">
        <v>0</v>
      </c>
      <c r="E162" s="20">
        <v>23850</v>
      </c>
      <c r="F162" s="20"/>
      <c r="G162" s="20"/>
      <c r="H162" s="20"/>
      <c r="I162" s="20"/>
      <c r="J162" s="20"/>
      <c r="K162" s="20"/>
    </row>
    <row r="163" spans="1:11" ht="60" customHeight="1" x14ac:dyDescent="0.3">
      <c r="A163" s="26" t="s">
        <v>209</v>
      </c>
      <c r="B163" s="27" t="s">
        <v>210</v>
      </c>
      <c r="C163" s="20">
        <v>2318394.68879</v>
      </c>
      <c r="D163" s="20">
        <v>0</v>
      </c>
      <c r="E163" s="20">
        <v>2318394.68879</v>
      </c>
      <c r="F163" s="20"/>
      <c r="G163" s="20"/>
      <c r="H163" s="20"/>
      <c r="I163" s="20"/>
      <c r="J163" s="20"/>
      <c r="K163" s="20"/>
    </row>
    <row r="164" spans="1:11" ht="26.4" x14ac:dyDescent="0.3">
      <c r="A164" s="5" t="s">
        <v>212</v>
      </c>
      <c r="B164" s="6" t="s">
        <v>213</v>
      </c>
      <c r="C164" s="4">
        <v>4516.81531</v>
      </c>
      <c r="D164" s="4">
        <v>0</v>
      </c>
      <c r="E164" s="4">
        <v>4516.81531</v>
      </c>
      <c r="F164" s="4">
        <v>6113</v>
      </c>
      <c r="G164" s="4">
        <v>0</v>
      </c>
      <c r="H164" s="4">
        <v>6113</v>
      </c>
      <c r="I164" s="4">
        <v>6113</v>
      </c>
      <c r="J164" s="4">
        <v>0</v>
      </c>
      <c r="K164" s="4">
        <v>6113</v>
      </c>
    </row>
    <row r="165" spans="1:11" ht="27.6" x14ac:dyDescent="0.3">
      <c r="A165" s="15" t="s">
        <v>214</v>
      </c>
      <c r="B165" s="16" t="s">
        <v>215</v>
      </c>
      <c r="C165" s="3">
        <f t="shared" ref="C165:K165" si="33">SUM(C166:C169)</f>
        <v>1460564.5248399996</v>
      </c>
      <c r="D165" s="3">
        <f t="shared" si="33"/>
        <v>10882.00489</v>
      </c>
      <c r="E165" s="3">
        <f t="shared" si="33"/>
        <v>1471446.5297299998</v>
      </c>
      <c r="F165" s="3">
        <f t="shared" si="33"/>
        <v>0</v>
      </c>
      <c r="G165" s="3">
        <f t="shared" si="33"/>
        <v>0</v>
      </c>
      <c r="H165" s="3">
        <f t="shared" si="33"/>
        <v>0</v>
      </c>
      <c r="I165" s="3">
        <f t="shared" si="33"/>
        <v>0</v>
      </c>
      <c r="J165" s="3">
        <f t="shared" si="33"/>
        <v>0</v>
      </c>
      <c r="K165" s="3">
        <f t="shared" si="33"/>
        <v>0</v>
      </c>
    </row>
    <row r="166" spans="1:11" ht="18" customHeight="1" x14ac:dyDescent="0.3">
      <c r="A166" s="26" t="s">
        <v>216</v>
      </c>
      <c r="B166" s="27" t="s">
        <v>217</v>
      </c>
      <c r="C166" s="20">
        <v>1370030.0992699999</v>
      </c>
      <c r="D166" s="20">
        <v>10813.00489</v>
      </c>
      <c r="E166" s="20">
        <v>1380843.1041600001</v>
      </c>
      <c r="F166" s="20"/>
      <c r="G166" s="20"/>
      <c r="H166" s="20"/>
      <c r="I166" s="20"/>
      <c r="J166" s="20"/>
      <c r="K166" s="20"/>
    </row>
    <row r="167" spans="1:11" x14ac:dyDescent="0.3">
      <c r="A167" s="26" t="s">
        <v>218</v>
      </c>
      <c r="B167" s="27" t="s">
        <v>219</v>
      </c>
      <c r="C167" s="20">
        <v>45128.407399999996</v>
      </c>
      <c r="D167" s="20">
        <v>69</v>
      </c>
      <c r="E167" s="20">
        <v>45197.407399999996</v>
      </c>
      <c r="F167" s="20"/>
      <c r="G167" s="20"/>
      <c r="H167" s="20"/>
      <c r="I167" s="20"/>
      <c r="J167" s="20"/>
      <c r="K167" s="20"/>
    </row>
    <row r="168" spans="1:11" ht="26.4" x14ac:dyDescent="0.3">
      <c r="A168" s="26" t="s">
        <v>220</v>
      </c>
      <c r="B168" s="27" t="s">
        <v>221</v>
      </c>
      <c r="C168" s="20">
        <v>13247.46825</v>
      </c>
      <c r="D168" s="20">
        <v>0</v>
      </c>
      <c r="E168" s="20">
        <v>13247.46825</v>
      </c>
      <c r="F168" s="20"/>
      <c r="G168" s="20"/>
      <c r="H168" s="20"/>
      <c r="I168" s="20"/>
      <c r="J168" s="20"/>
      <c r="K168" s="20"/>
    </row>
    <row r="169" spans="1:11" ht="26.4" x14ac:dyDescent="0.3">
      <c r="A169" s="26" t="s">
        <v>222</v>
      </c>
      <c r="B169" s="27" t="s">
        <v>223</v>
      </c>
      <c r="C169" s="20">
        <v>32158.549920000001</v>
      </c>
      <c r="D169" s="20">
        <v>0</v>
      </c>
      <c r="E169" s="20">
        <v>32158.549920000001</v>
      </c>
      <c r="F169" s="20"/>
      <c r="G169" s="20"/>
      <c r="H169" s="20"/>
      <c r="I169" s="20"/>
      <c r="J169" s="20"/>
      <c r="K169" s="20"/>
    </row>
    <row r="170" spans="1:11" ht="13.8" x14ac:dyDescent="0.3">
      <c r="A170" s="15" t="s">
        <v>224</v>
      </c>
      <c r="B170" s="16" t="s">
        <v>225</v>
      </c>
      <c r="C170" s="3">
        <f t="shared" ref="C170:K170" si="34">SUM(C171:C173)</f>
        <v>136015.82049000001</v>
      </c>
      <c r="D170" s="3">
        <f t="shared" si="34"/>
        <v>170344.66998999999</v>
      </c>
      <c r="E170" s="3">
        <f t="shared" si="34"/>
        <v>306360.49048000004</v>
      </c>
      <c r="F170" s="3">
        <f t="shared" si="34"/>
        <v>165948.19999999998</v>
      </c>
      <c r="G170" s="3">
        <f t="shared" si="34"/>
        <v>1002731.3</v>
      </c>
      <c r="H170" s="3">
        <f t="shared" si="34"/>
        <v>1168679.5</v>
      </c>
      <c r="I170" s="3">
        <f t="shared" si="34"/>
        <v>178159.2</v>
      </c>
      <c r="J170" s="3">
        <f t="shared" si="34"/>
        <v>1222694.3999999999</v>
      </c>
      <c r="K170" s="3">
        <f t="shared" si="34"/>
        <v>1400853.6</v>
      </c>
    </row>
    <row r="171" spans="1:11" x14ac:dyDescent="0.3">
      <c r="A171" s="5" t="s">
        <v>226</v>
      </c>
      <c r="B171" s="6" t="s">
        <v>227</v>
      </c>
      <c r="C171" s="4">
        <v>27065.216130000001</v>
      </c>
      <c r="D171" s="4">
        <v>0</v>
      </c>
      <c r="E171" s="4">
        <v>27065.216130000001</v>
      </c>
      <c r="F171" s="4">
        <v>31991.8</v>
      </c>
      <c r="G171" s="4">
        <v>0</v>
      </c>
      <c r="H171" s="4">
        <v>31991.8</v>
      </c>
      <c r="I171" s="4">
        <v>33612.6</v>
      </c>
      <c r="J171" s="4">
        <v>0</v>
      </c>
      <c r="K171" s="4">
        <v>33612.6</v>
      </c>
    </row>
    <row r="172" spans="1:11" x14ac:dyDescent="0.3">
      <c r="A172" s="5" t="s">
        <v>228</v>
      </c>
      <c r="B172" s="6" t="s">
        <v>229</v>
      </c>
      <c r="C172" s="4">
        <v>108950.60436</v>
      </c>
      <c r="D172" s="4">
        <v>158766.43153999999</v>
      </c>
      <c r="E172" s="4">
        <v>267717.03590000002</v>
      </c>
      <c r="F172" s="4">
        <v>133956.4</v>
      </c>
      <c r="G172" s="4">
        <v>233387.30000000002</v>
      </c>
      <c r="H172" s="4">
        <v>367343.7</v>
      </c>
      <c r="I172" s="4">
        <v>144546.6</v>
      </c>
      <c r="J172" s="4">
        <v>255144.4</v>
      </c>
      <c r="K172" s="4">
        <v>399691</v>
      </c>
    </row>
    <row r="173" spans="1:11" ht="26.4" x14ac:dyDescent="0.3">
      <c r="A173" s="5" t="s">
        <v>230</v>
      </c>
      <c r="B173" s="6" t="s">
        <v>231</v>
      </c>
      <c r="C173" s="4">
        <v>0</v>
      </c>
      <c r="D173" s="4">
        <v>11578.238449999999</v>
      </c>
      <c r="E173" s="4">
        <v>11578.238449999999</v>
      </c>
      <c r="F173" s="4">
        <v>0</v>
      </c>
      <c r="G173" s="4">
        <v>769344</v>
      </c>
      <c r="H173" s="4">
        <v>769344</v>
      </c>
      <c r="I173" s="4">
        <v>0</v>
      </c>
      <c r="J173" s="4">
        <v>967550</v>
      </c>
      <c r="K173" s="4">
        <v>967550</v>
      </c>
    </row>
    <row r="174" spans="1:11" ht="13.8" x14ac:dyDescent="0.3">
      <c r="A174" s="15" t="s">
        <v>232</v>
      </c>
      <c r="B174" s="16" t="s">
        <v>233</v>
      </c>
      <c r="C174" s="3">
        <f t="shared" ref="C174:K174" si="35">SUM(C175:C176)</f>
        <v>577188.77838000003</v>
      </c>
      <c r="D174" s="3">
        <f t="shared" si="35"/>
        <v>860.74615000000006</v>
      </c>
      <c r="E174" s="3">
        <f t="shared" si="35"/>
        <v>578049.52453000005</v>
      </c>
      <c r="F174" s="3">
        <f t="shared" si="35"/>
        <v>592343.69999999995</v>
      </c>
      <c r="G174" s="3">
        <f t="shared" si="35"/>
        <v>4900</v>
      </c>
      <c r="H174" s="3">
        <f t="shared" si="35"/>
        <v>597243.69999999995</v>
      </c>
      <c r="I174" s="3">
        <f t="shared" si="35"/>
        <v>627958.69999999995</v>
      </c>
      <c r="J174" s="3">
        <f t="shared" si="35"/>
        <v>4900</v>
      </c>
      <c r="K174" s="3">
        <f t="shared" si="35"/>
        <v>632858.69999999995</v>
      </c>
    </row>
    <row r="175" spans="1:11" ht="33" customHeight="1" x14ac:dyDescent="0.3">
      <c r="A175" s="5" t="s">
        <v>234</v>
      </c>
      <c r="B175" s="6" t="s">
        <v>235</v>
      </c>
      <c r="C175" s="4">
        <v>570772.97837999999</v>
      </c>
      <c r="D175" s="4">
        <v>1.0946400000000001</v>
      </c>
      <c r="E175" s="4">
        <v>570774.07302000001</v>
      </c>
      <c r="F175" s="4">
        <v>586065.5</v>
      </c>
      <c r="G175" s="4">
        <v>0</v>
      </c>
      <c r="H175" s="4">
        <v>586065.5</v>
      </c>
      <c r="I175" s="4">
        <v>621680.5</v>
      </c>
      <c r="J175" s="4">
        <v>0</v>
      </c>
      <c r="K175" s="4">
        <v>621680.5</v>
      </c>
    </row>
    <row r="176" spans="1:11" ht="26.4" x14ac:dyDescent="0.3">
      <c r="A176" s="5" t="s">
        <v>236</v>
      </c>
      <c r="B176" s="6" t="s">
        <v>237</v>
      </c>
      <c r="C176" s="4">
        <v>6415.8</v>
      </c>
      <c r="D176" s="4">
        <v>859.65151000000003</v>
      </c>
      <c r="E176" s="4">
        <v>7275.4515099999999</v>
      </c>
      <c r="F176" s="4">
        <v>6278.2</v>
      </c>
      <c r="G176" s="4">
        <v>4900</v>
      </c>
      <c r="H176" s="4">
        <v>11178.2</v>
      </c>
      <c r="I176" s="4">
        <v>6278.2</v>
      </c>
      <c r="J176" s="4">
        <v>4900</v>
      </c>
      <c r="K176" s="4">
        <v>11178.2</v>
      </c>
    </row>
    <row r="177" spans="1:11" ht="13.8" x14ac:dyDescent="0.3">
      <c r="A177" s="15" t="s">
        <v>238</v>
      </c>
      <c r="B177" s="16" t="s">
        <v>239</v>
      </c>
      <c r="C177" s="3">
        <f t="shared" ref="C177:K177" si="36">C178</f>
        <v>23319.74811</v>
      </c>
      <c r="D177" s="3">
        <f t="shared" si="36"/>
        <v>0</v>
      </c>
      <c r="E177" s="3">
        <f t="shared" si="36"/>
        <v>23319.74811</v>
      </c>
      <c r="F177" s="3">
        <f t="shared" si="36"/>
        <v>56657.9</v>
      </c>
      <c r="G177" s="3">
        <f t="shared" si="36"/>
        <v>0</v>
      </c>
      <c r="H177" s="3">
        <f t="shared" si="36"/>
        <v>56657.9</v>
      </c>
      <c r="I177" s="3">
        <f t="shared" si="36"/>
        <v>58317.5</v>
      </c>
      <c r="J177" s="3">
        <f t="shared" si="36"/>
        <v>0</v>
      </c>
      <c r="K177" s="3">
        <f t="shared" si="36"/>
        <v>58317.5</v>
      </c>
    </row>
    <row r="178" spans="1:11" x14ac:dyDescent="0.3">
      <c r="A178" s="5" t="s">
        <v>240</v>
      </c>
      <c r="B178" s="6" t="s">
        <v>241</v>
      </c>
      <c r="C178" s="4">
        <v>23319.74811</v>
      </c>
      <c r="D178" s="4">
        <v>0</v>
      </c>
      <c r="E178" s="4">
        <v>23319.74811</v>
      </c>
      <c r="F178" s="4">
        <v>56657.9</v>
      </c>
      <c r="G178" s="4">
        <v>0</v>
      </c>
      <c r="H178" s="4">
        <v>56657.9</v>
      </c>
      <c r="I178" s="4">
        <v>58317.5</v>
      </c>
      <c r="J178" s="4">
        <v>0</v>
      </c>
      <c r="K178" s="4">
        <v>58317.5</v>
      </c>
    </row>
    <row r="179" spans="1:11" ht="27.6" x14ac:dyDescent="0.3">
      <c r="A179" s="15" t="s">
        <v>242</v>
      </c>
      <c r="B179" s="16" t="s">
        <v>243</v>
      </c>
      <c r="C179" s="3">
        <f t="shared" ref="C179:K179" si="37">SUM(C180:C184)</f>
        <v>3802010.8703399999</v>
      </c>
      <c r="D179" s="3">
        <f t="shared" si="37"/>
        <v>1700059.5067199999</v>
      </c>
      <c r="E179" s="3">
        <f t="shared" si="37"/>
        <v>5502070.3770599999</v>
      </c>
      <c r="F179" s="3">
        <f t="shared" si="37"/>
        <v>5001244.1000000006</v>
      </c>
      <c r="G179" s="3">
        <f t="shared" si="37"/>
        <v>1771091.1</v>
      </c>
      <c r="H179" s="3">
        <f t="shared" si="37"/>
        <v>6772335.2000000002</v>
      </c>
      <c r="I179" s="3">
        <f t="shared" si="37"/>
        <v>4807001.8</v>
      </c>
      <c r="J179" s="3">
        <f t="shared" si="37"/>
        <v>1853843.7000000002</v>
      </c>
      <c r="K179" s="3">
        <f t="shared" si="37"/>
        <v>6660845.5000000009</v>
      </c>
    </row>
    <row r="180" spans="1:11" ht="26.4" x14ac:dyDescent="0.3">
      <c r="A180" s="5" t="s">
        <v>244</v>
      </c>
      <c r="B180" s="6" t="s">
        <v>245</v>
      </c>
      <c r="C180" s="4">
        <v>1673894.62583</v>
      </c>
      <c r="D180" s="4">
        <v>220444.24318000002</v>
      </c>
      <c r="E180" s="4">
        <v>1894338.86901</v>
      </c>
      <c r="F180" s="4">
        <v>1681679.1</v>
      </c>
      <c r="G180" s="4">
        <v>354823.8</v>
      </c>
      <c r="H180" s="4">
        <v>2036502.9000000001</v>
      </c>
      <c r="I180" s="4">
        <v>1781499.5</v>
      </c>
      <c r="J180" s="4">
        <v>489634.60000000003</v>
      </c>
      <c r="K180" s="4">
        <v>2271134.1</v>
      </c>
    </row>
    <row r="181" spans="1:11" ht="26.4" x14ac:dyDescent="0.3">
      <c r="A181" s="5" t="s">
        <v>246</v>
      </c>
      <c r="B181" s="6" t="s">
        <v>247</v>
      </c>
      <c r="C181" s="4">
        <v>547683.43580999994</v>
      </c>
      <c r="D181" s="4">
        <v>4630.68</v>
      </c>
      <c r="E181" s="4">
        <v>552314.11580999999</v>
      </c>
      <c r="F181" s="4">
        <v>578639.80000000005</v>
      </c>
      <c r="G181" s="4">
        <v>0</v>
      </c>
      <c r="H181" s="4">
        <v>578639.80000000005</v>
      </c>
      <c r="I181" s="4">
        <v>578639.80000000005</v>
      </c>
      <c r="J181" s="4">
        <v>0</v>
      </c>
      <c r="K181" s="4">
        <v>578639.80000000005</v>
      </c>
    </row>
    <row r="182" spans="1:11" ht="39.6" x14ac:dyDescent="0.3">
      <c r="A182" s="5" t="s">
        <v>248</v>
      </c>
      <c r="B182" s="6" t="s">
        <v>249</v>
      </c>
      <c r="C182" s="4">
        <v>1507000.5273199999</v>
      </c>
      <c r="D182" s="4">
        <v>1474984.58354</v>
      </c>
      <c r="E182" s="4">
        <v>2981985.1108600004</v>
      </c>
      <c r="F182" s="4">
        <v>2583755.4</v>
      </c>
      <c r="G182" s="4">
        <v>1416267.3</v>
      </c>
      <c r="H182" s="4">
        <v>4000022.7</v>
      </c>
      <c r="I182" s="4">
        <v>2216220.7000000002</v>
      </c>
      <c r="J182" s="4">
        <v>1364209.1</v>
      </c>
      <c r="K182" s="4">
        <v>3580429.8000000003</v>
      </c>
    </row>
    <row r="183" spans="1:11" ht="32.4" customHeight="1" x14ac:dyDescent="0.3">
      <c r="A183" s="5" t="s">
        <v>250</v>
      </c>
      <c r="B183" s="6" t="s">
        <v>251</v>
      </c>
      <c r="C183" s="4">
        <v>73432.28138</v>
      </c>
      <c r="D183" s="4">
        <v>0</v>
      </c>
      <c r="E183" s="4">
        <v>73432.28138</v>
      </c>
      <c r="F183" s="4">
        <v>83697.8</v>
      </c>
      <c r="G183" s="4">
        <v>0</v>
      </c>
      <c r="H183" s="4">
        <v>83697.8</v>
      </c>
      <c r="I183" s="4">
        <v>83697.8</v>
      </c>
      <c r="J183" s="4">
        <v>0</v>
      </c>
      <c r="K183" s="4">
        <v>83697.8</v>
      </c>
    </row>
    <row r="184" spans="1:11" ht="39.6" x14ac:dyDescent="0.3">
      <c r="A184" s="5" t="s">
        <v>1368</v>
      </c>
      <c r="B184" s="6" t="s">
        <v>1369</v>
      </c>
      <c r="C184" s="20">
        <v>0</v>
      </c>
      <c r="D184" s="20">
        <v>0</v>
      </c>
      <c r="E184" s="20">
        <v>0</v>
      </c>
      <c r="F184" s="4">
        <v>73472</v>
      </c>
      <c r="G184" s="4">
        <v>0</v>
      </c>
      <c r="H184" s="4">
        <v>73472</v>
      </c>
      <c r="I184" s="4">
        <v>146944</v>
      </c>
      <c r="J184" s="4">
        <v>0</v>
      </c>
      <c r="K184" s="4">
        <v>146944</v>
      </c>
    </row>
    <row r="185" spans="1:11" ht="26.4" x14ac:dyDescent="0.3">
      <c r="A185" s="7" t="s">
        <v>252</v>
      </c>
      <c r="B185" s="8" t="s">
        <v>1819</v>
      </c>
      <c r="C185" s="13">
        <f t="shared" ref="C185:K185" si="38">C186</f>
        <v>58837.00402</v>
      </c>
      <c r="D185" s="13">
        <f t="shared" si="38"/>
        <v>3520</v>
      </c>
      <c r="E185" s="13">
        <f t="shared" si="38"/>
        <v>62357.00402</v>
      </c>
      <c r="F185" s="13">
        <f t="shared" si="38"/>
        <v>93232.400000000009</v>
      </c>
      <c r="G185" s="13">
        <f t="shared" si="38"/>
        <v>0</v>
      </c>
      <c r="H185" s="13">
        <f t="shared" si="38"/>
        <v>93232.400000000009</v>
      </c>
      <c r="I185" s="13">
        <f t="shared" si="38"/>
        <v>2822084.8</v>
      </c>
      <c r="J185" s="13">
        <f t="shared" si="38"/>
        <v>0</v>
      </c>
      <c r="K185" s="13">
        <f t="shared" si="38"/>
        <v>2822084.8</v>
      </c>
    </row>
    <row r="186" spans="1:11" ht="27.6" x14ac:dyDescent="0.3">
      <c r="A186" s="15" t="s">
        <v>253</v>
      </c>
      <c r="B186" s="16" t="s">
        <v>1819</v>
      </c>
      <c r="C186" s="3">
        <f>C187+C188</f>
        <v>58837.00402</v>
      </c>
      <c r="D186" s="3">
        <f t="shared" ref="D186:K186" si="39">D187+D188</f>
        <v>3520</v>
      </c>
      <c r="E186" s="3">
        <f t="shared" si="39"/>
        <v>62357.00402</v>
      </c>
      <c r="F186" s="3">
        <f t="shared" si="39"/>
        <v>93232.400000000009</v>
      </c>
      <c r="G186" s="3">
        <f t="shared" si="39"/>
        <v>0</v>
      </c>
      <c r="H186" s="3">
        <f t="shared" si="39"/>
        <v>93232.400000000009</v>
      </c>
      <c r="I186" s="3">
        <f t="shared" si="39"/>
        <v>2822084.8</v>
      </c>
      <c r="J186" s="3">
        <f t="shared" si="39"/>
        <v>0</v>
      </c>
      <c r="K186" s="3">
        <f t="shared" si="39"/>
        <v>2822084.8</v>
      </c>
    </row>
    <row r="187" spans="1:11" ht="21" customHeight="1" x14ac:dyDescent="0.3">
      <c r="A187" s="5" t="s">
        <v>254</v>
      </c>
      <c r="B187" s="6" t="s">
        <v>255</v>
      </c>
      <c r="C187" s="4">
        <v>58837.00402</v>
      </c>
      <c r="D187" s="4">
        <v>3520</v>
      </c>
      <c r="E187" s="4">
        <v>62357.00402</v>
      </c>
      <c r="F187" s="4">
        <v>93232.400000000009</v>
      </c>
      <c r="G187" s="4">
        <v>0</v>
      </c>
      <c r="H187" s="4">
        <v>93232.400000000009</v>
      </c>
      <c r="I187" s="4">
        <v>104809.8</v>
      </c>
      <c r="J187" s="4">
        <v>0</v>
      </c>
      <c r="K187" s="4">
        <v>104809.8</v>
      </c>
    </row>
    <row r="188" spans="1:11" ht="26.4" x14ac:dyDescent="0.3">
      <c r="A188" s="5" t="s">
        <v>1821</v>
      </c>
      <c r="B188" s="6" t="s">
        <v>1822</v>
      </c>
      <c r="C188" s="4"/>
      <c r="D188" s="4"/>
      <c r="E188" s="4"/>
      <c r="F188" s="4"/>
      <c r="G188" s="4"/>
      <c r="H188" s="4"/>
      <c r="I188" s="4">
        <v>2717275</v>
      </c>
      <c r="J188" s="4">
        <v>0</v>
      </c>
      <c r="K188" s="4">
        <v>2717275</v>
      </c>
    </row>
    <row r="189" spans="1:11" x14ac:dyDescent="0.3">
      <c r="A189" s="7" t="s">
        <v>256</v>
      </c>
      <c r="B189" s="8" t="s">
        <v>257</v>
      </c>
      <c r="C189" s="13">
        <f t="shared" ref="C189:K189" si="40">C190</f>
        <v>4220134.3951099999</v>
      </c>
      <c r="D189" s="13">
        <f t="shared" si="40"/>
        <v>9249.2944399999997</v>
      </c>
      <c r="E189" s="13">
        <f t="shared" si="40"/>
        <v>4229383.6895499993</v>
      </c>
      <c r="F189" s="13">
        <f t="shared" si="40"/>
        <v>5389812.7000000002</v>
      </c>
      <c r="G189" s="13">
        <f t="shared" si="40"/>
        <v>0</v>
      </c>
      <c r="H189" s="13">
        <f t="shared" si="40"/>
        <v>5389812.7000000002</v>
      </c>
      <c r="I189" s="13">
        <f t="shared" si="40"/>
        <v>5421728.7000000002</v>
      </c>
      <c r="J189" s="13">
        <f t="shared" si="40"/>
        <v>0</v>
      </c>
      <c r="K189" s="13">
        <f t="shared" si="40"/>
        <v>5421728.7000000002</v>
      </c>
    </row>
    <row r="190" spans="1:11" ht="13.8" x14ac:dyDescent="0.3">
      <c r="A190" s="15" t="s">
        <v>258</v>
      </c>
      <c r="B190" s="16" t="s">
        <v>259</v>
      </c>
      <c r="C190" s="3">
        <f t="shared" ref="C190:K190" si="41">SUM(C191:C199)</f>
        <v>4220134.3951099999</v>
      </c>
      <c r="D190" s="3">
        <f t="shared" si="41"/>
        <v>9249.2944399999997</v>
      </c>
      <c r="E190" s="3">
        <f t="shared" si="41"/>
        <v>4229383.6895499993</v>
      </c>
      <c r="F190" s="3">
        <f t="shared" si="41"/>
        <v>5389812.7000000002</v>
      </c>
      <c r="G190" s="3">
        <f t="shared" si="41"/>
        <v>0</v>
      </c>
      <c r="H190" s="3">
        <f t="shared" si="41"/>
        <v>5389812.7000000002</v>
      </c>
      <c r="I190" s="3">
        <f t="shared" si="41"/>
        <v>5421728.7000000002</v>
      </c>
      <c r="J190" s="3">
        <f t="shared" si="41"/>
        <v>0</v>
      </c>
      <c r="K190" s="3">
        <f t="shared" si="41"/>
        <v>5421728.7000000002</v>
      </c>
    </row>
    <row r="191" spans="1:11" ht="26.4" x14ac:dyDescent="0.3">
      <c r="A191" s="5" t="s">
        <v>260</v>
      </c>
      <c r="B191" s="6" t="s">
        <v>261</v>
      </c>
      <c r="C191" s="4">
        <v>285243.25017000001</v>
      </c>
      <c r="D191" s="4">
        <v>431.24859999999995</v>
      </c>
      <c r="E191" s="4">
        <v>285674.49877000001</v>
      </c>
      <c r="F191" s="4">
        <v>331546.60000000003</v>
      </c>
      <c r="G191" s="4">
        <v>0</v>
      </c>
      <c r="H191" s="4">
        <v>331546.60000000003</v>
      </c>
      <c r="I191" s="4">
        <v>340215</v>
      </c>
      <c r="J191" s="4">
        <v>0</v>
      </c>
      <c r="K191" s="4">
        <v>340215</v>
      </c>
    </row>
    <row r="192" spans="1:11" ht="39.6" x14ac:dyDescent="0.3">
      <c r="A192" s="5" t="s">
        <v>262</v>
      </c>
      <c r="B192" s="6" t="s">
        <v>263</v>
      </c>
      <c r="C192" s="4">
        <v>637932.51497000002</v>
      </c>
      <c r="D192" s="4">
        <v>0</v>
      </c>
      <c r="E192" s="4">
        <v>637932.51497000002</v>
      </c>
      <c r="F192" s="4">
        <v>640206.30000000005</v>
      </c>
      <c r="G192" s="4">
        <v>0</v>
      </c>
      <c r="H192" s="4">
        <v>640206.30000000005</v>
      </c>
      <c r="I192" s="4">
        <v>632710</v>
      </c>
      <c r="J192" s="4">
        <v>0</v>
      </c>
      <c r="K192" s="4">
        <v>632710</v>
      </c>
    </row>
    <row r="193" spans="1:11" ht="35.4" customHeight="1" x14ac:dyDescent="0.3">
      <c r="A193" s="5" t="s">
        <v>264</v>
      </c>
      <c r="B193" s="6" t="s">
        <v>265</v>
      </c>
      <c r="C193" s="4">
        <v>3195216.73948</v>
      </c>
      <c r="D193" s="4">
        <v>796.10963000000004</v>
      </c>
      <c r="E193" s="4">
        <v>3196012.8491100003</v>
      </c>
      <c r="F193" s="4">
        <v>4240591.8</v>
      </c>
      <c r="G193" s="4">
        <v>0</v>
      </c>
      <c r="H193" s="4">
        <v>4240591.8</v>
      </c>
      <c r="I193" s="4">
        <v>4252259.3</v>
      </c>
      <c r="J193" s="4">
        <v>0</v>
      </c>
      <c r="K193" s="4">
        <v>4252259.3</v>
      </c>
    </row>
    <row r="194" spans="1:11" ht="43.8" customHeight="1" x14ac:dyDescent="0.3">
      <c r="A194" s="26" t="s">
        <v>266</v>
      </c>
      <c r="B194" s="6" t="s">
        <v>267</v>
      </c>
      <c r="C194" s="20">
        <v>4001.8393900000001</v>
      </c>
      <c r="D194" s="20">
        <v>0</v>
      </c>
      <c r="E194" s="20">
        <v>4001.8393900000001</v>
      </c>
      <c r="F194" s="20">
        <v>26077</v>
      </c>
      <c r="G194" s="20">
        <v>0</v>
      </c>
      <c r="H194" s="20">
        <v>26077</v>
      </c>
      <c r="I194" s="4">
        <v>26077</v>
      </c>
      <c r="J194" s="4">
        <v>0</v>
      </c>
      <c r="K194" s="4">
        <v>26077</v>
      </c>
    </row>
    <row r="195" spans="1:11" x14ac:dyDescent="0.3">
      <c r="A195" s="26" t="s">
        <v>268</v>
      </c>
      <c r="B195" s="27" t="s">
        <v>269</v>
      </c>
      <c r="C195" s="20">
        <v>35.24662</v>
      </c>
      <c r="D195" s="20">
        <v>0</v>
      </c>
      <c r="E195" s="20">
        <v>35.24662</v>
      </c>
      <c r="F195" s="20"/>
      <c r="G195" s="20"/>
      <c r="H195" s="20"/>
      <c r="I195" s="4"/>
      <c r="J195" s="4"/>
      <c r="K195" s="4"/>
    </row>
    <row r="196" spans="1:11" ht="26.4" x14ac:dyDescent="0.3">
      <c r="A196" s="26" t="s">
        <v>270</v>
      </c>
      <c r="B196" s="6" t="s">
        <v>271</v>
      </c>
      <c r="C196" s="20">
        <v>15461.854039999998</v>
      </c>
      <c r="D196" s="20">
        <v>363.70673999999997</v>
      </c>
      <c r="E196" s="20">
        <v>15825.56078</v>
      </c>
      <c r="F196" s="20">
        <v>19640</v>
      </c>
      <c r="G196" s="20">
        <v>0</v>
      </c>
      <c r="H196" s="20">
        <v>19640</v>
      </c>
      <c r="I196" s="4">
        <v>21148.5</v>
      </c>
      <c r="J196" s="4">
        <v>0</v>
      </c>
      <c r="K196" s="4">
        <v>21148.5</v>
      </c>
    </row>
    <row r="197" spans="1:11" ht="52.8" x14ac:dyDescent="0.3">
      <c r="A197" s="26" t="s">
        <v>272</v>
      </c>
      <c r="B197" s="6" t="s">
        <v>273</v>
      </c>
      <c r="C197" s="20">
        <v>49205.103419999999</v>
      </c>
      <c r="D197" s="20">
        <v>109.48544</v>
      </c>
      <c r="E197" s="20">
        <v>49314.588859999996</v>
      </c>
      <c r="F197" s="20">
        <v>59328</v>
      </c>
      <c r="G197" s="20">
        <v>0</v>
      </c>
      <c r="H197" s="20">
        <v>59328</v>
      </c>
      <c r="I197" s="4">
        <v>74095.899999999994</v>
      </c>
      <c r="J197" s="4">
        <v>0</v>
      </c>
      <c r="K197" s="4">
        <v>74095.899999999994</v>
      </c>
    </row>
    <row r="198" spans="1:11" ht="39.6" x14ac:dyDescent="0.3">
      <c r="A198" s="5" t="s">
        <v>274</v>
      </c>
      <c r="B198" s="6" t="s">
        <v>275</v>
      </c>
      <c r="C198" s="4">
        <v>23038.790300000001</v>
      </c>
      <c r="D198" s="4">
        <v>7548.7440299999998</v>
      </c>
      <c r="E198" s="4">
        <v>30587.534329999999</v>
      </c>
      <c r="F198" s="4">
        <v>72423</v>
      </c>
      <c r="G198" s="4">
        <v>0</v>
      </c>
      <c r="H198" s="4">
        <v>72423</v>
      </c>
      <c r="I198" s="4">
        <v>75223</v>
      </c>
      <c r="J198" s="4">
        <v>0</v>
      </c>
      <c r="K198" s="4">
        <v>75223</v>
      </c>
    </row>
    <row r="199" spans="1:11" x14ac:dyDescent="0.3">
      <c r="A199" s="5" t="s">
        <v>1348</v>
      </c>
      <c r="B199" s="6" t="s">
        <v>1428</v>
      </c>
      <c r="C199" s="4">
        <v>9999.0567200000005</v>
      </c>
      <c r="D199" s="4">
        <v>0</v>
      </c>
      <c r="E199" s="4">
        <v>9999.0567200000005</v>
      </c>
      <c r="F199" s="20"/>
      <c r="G199" s="20"/>
      <c r="H199" s="20"/>
      <c r="I199" s="4"/>
      <c r="J199" s="4"/>
      <c r="K199" s="4"/>
    </row>
    <row r="200" spans="1:11" x14ac:dyDescent="0.3">
      <c r="A200" s="7" t="s">
        <v>276</v>
      </c>
      <c r="B200" s="8" t="s">
        <v>277</v>
      </c>
      <c r="C200" s="13">
        <f t="shared" ref="C200:K200" si="42">C201</f>
        <v>470389.18316000002</v>
      </c>
      <c r="D200" s="13">
        <f t="shared" si="42"/>
        <v>7363.1959900000002</v>
      </c>
      <c r="E200" s="13">
        <f t="shared" si="42"/>
        <v>477752.37914999999</v>
      </c>
      <c r="F200" s="13">
        <f t="shared" si="42"/>
        <v>373070.80000000005</v>
      </c>
      <c r="G200" s="13">
        <f t="shared" si="42"/>
        <v>0</v>
      </c>
      <c r="H200" s="13">
        <f t="shared" si="42"/>
        <v>373070.80000000005</v>
      </c>
      <c r="I200" s="13">
        <f t="shared" si="42"/>
        <v>522762.60000000003</v>
      </c>
      <c r="J200" s="13">
        <f t="shared" si="42"/>
        <v>0</v>
      </c>
      <c r="K200" s="13">
        <f t="shared" si="42"/>
        <v>522762.60000000003</v>
      </c>
    </row>
    <row r="201" spans="1:11" ht="13.8" x14ac:dyDescent="0.3">
      <c r="A201" s="15" t="s">
        <v>278</v>
      </c>
      <c r="B201" s="16" t="s">
        <v>279</v>
      </c>
      <c r="C201" s="3">
        <f t="shared" ref="C201:H201" si="43">SUM(C202:C206)</f>
        <v>470389.18316000002</v>
      </c>
      <c r="D201" s="3">
        <f t="shared" si="43"/>
        <v>7363.1959900000002</v>
      </c>
      <c r="E201" s="3">
        <f t="shared" si="43"/>
        <v>477752.37914999999</v>
      </c>
      <c r="F201" s="3">
        <f t="shared" si="43"/>
        <v>373070.80000000005</v>
      </c>
      <c r="G201" s="3">
        <f t="shared" si="43"/>
        <v>0</v>
      </c>
      <c r="H201" s="3">
        <f t="shared" si="43"/>
        <v>373070.80000000005</v>
      </c>
      <c r="I201" s="3">
        <f>SUM(I202:I206)</f>
        <v>522762.60000000003</v>
      </c>
      <c r="J201" s="3">
        <f>SUM(J202:J206)</f>
        <v>0</v>
      </c>
      <c r="K201" s="3">
        <f>SUM(K202:K206)</f>
        <v>522762.60000000003</v>
      </c>
    </row>
    <row r="202" spans="1:11" x14ac:dyDescent="0.3">
      <c r="A202" s="5" t="s">
        <v>280</v>
      </c>
      <c r="B202" s="6" t="s">
        <v>281</v>
      </c>
      <c r="C202" s="4">
        <v>115990.36769</v>
      </c>
      <c r="D202" s="4">
        <v>3976.3894</v>
      </c>
      <c r="E202" s="4">
        <v>119966.75709</v>
      </c>
      <c r="F202" s="4">
        <v>108943.90000000001</v>
      </c>
      <c r="G202" s="4">
        <v>0</v>
      </c>
      <c r="H202" s="4">
        <v>108943.90000000001</v>
      </c>
      <c r="I202" s="4">
        <v>140540</v>
      </c>
      <c r="J202" s="4">
        <v>0</v>
      </c>
      <c r="K202" s="4">
        <v>140540</v>
      </c>
    </row>
    <row r="203" spans="1:11" ht="59.4" customHeight="1" x14ac:dyDescent="0.3">
      <c r="A203" s="5" t="s">
        <v>282</v>
      </c>
      <c r="B203" s="6" t="s">
        <v>283</v>
      </c>
      <c r="C203" s="4">
        <v>1797.34169</v>
      </c>
      <c r="D203" s="4">
        <v>0</v>
      </c>
      <c r="E203" s="4">
        <v>1797.34169</v>
      </c>
      <c r="F203" s="4">
        <v>8560.2000000000007</v>
      </c>
      <c r="G203" s="4">
        <v>0</v>
      </c>
      <c r="H203" s="4">
        <v>8560.2000000000007</v>
      </c>
      <c r="I203" s="4">
        <v>8560.2000000000007</v>
      </c>
      <c r="J203" s="4">
        <v>0</v>
      </c>
      <c r="K203" s="4">
        <v>8560.2000000000007</v>
      </c>
    </row>
    <row r="204" spans="1:11" ht="126" customHeight="1" x14ac:dyDescent="0.3">
      <c r="A204" s="5" t="s">
        <v>284</v>
      </c>
      <c r="B204" s="6" t="s">
        <v>1843</v>
      </c>
      <c r="C204" s="4">
        <v>204101.72378</v>
      </c>
      <c r="D204" s="4">
        <v>3386.8065899999997</v>
      </c>
      <c r="E204" s="4">
        <v>207488.53036999999</v>
      </c>
      <c r="F204" s="4">
        <v>255566.7</v>
      </c>
      <c r="G204" s="4">
        <v>0</v>
      </c>
      <c r="H204" s="4">
        <v>255566.7</v>
      </c>
      <c r="I204" s="4">
        <v>276761</v>
      </c>
      <c r="J204" s="4">
        <v>0</v>
      </c>
      <c r="K204" s="4">
        <v>276761</v>
      </c>
    </row>
    <row r="205" spans="1:11" ht="39.6" x14ac:dyDescent="0.3">
      <c r="A205" s="5" t="s">
        <v>1842</v>
      </c>
      <c r="B205" s="6" t="s">
        <v>1841</v>
      </c>
      <c r="C205" s="4"/>
      <c r="D205" s="4"/>
      <c r="E205" s="4"/>
      <c r="F205" s="4"/>
      <c r="G205" s="4"/>
      <c r="H205" s="4"/>
      <c r="I205" s="4">
        <v>96901.400000000009</v>
      </c>
      <c r="J205" s="4">
        <v>0</v>
      </c>
      <c r="K205" s="4">
        <v>96901.400000000009</v>
      </c>
    </row>
    <row r="206" spans="1:11" ht="66" x14ac:dyDescent="0.3">
      <c r="A206" s="5" t="s">
        <v>1349</v>
      </c>
      <c r="B206" s="6" t="s">
        <v>1350</v>
      </c>
      <c r="C206" s="4">
        <v>148499.75</v>
      </c>
      <c r="D206" s="4">
        <v>0</v>
      </c>
      <c r="E206" s="4">
        <v>148499.75</v>
      </c>
      <c r="F206" s="20"/>
      <c r="G206" s="20"/>
      <c r="H206" s="20"/>
      <c r="I206" s="4"/>
      <c r="J206" s="4"/>
      <c r="K206" s="4"/>
    </row>
    <row r="207" spans="1:11" ht="26.4" x14ac:dyDescent="0.3">
      <c r="A207" s="7" t="s">
        <v>285</v>
      </c>
      <c r="B207" s="8" t="s">
        <v>286</v>
      </c>
      <c r="C207" s="13">
        <f t="shared" ref="C207:K207" si="44">C208</f>
        <v>643560.02838999999</v>
      </c>
      <c r="D207" s="13">
        <f t="shared" si="44"/>
        <v>0</v>
      </c>
      <c r="E207" s="13">
        <f t="shared" si="44"/>
        <v>643560.02838999999</v>
      </c>
      <c r="F207" s="13">
        <f t="shared" si="44"/>
        <v>615897.5</v>
      </c>
      <c r="G207" s="13">
        <f t="shared" si="44"/>
        <v>0</v>
      </c>
      <c r="H207" s="13">
        <f t="shared" si="44"/>
        <v>615897.5</v>
      </c>
      <c r="I207" s="13">
        <f t="shared" si="44"/>
        <v>5496131.5</v>
      </c>
      <c r="J207" s="13">
        <f t="shared" si="44"/>
        <v>0</v>
      </c>
      <c r="K207" s="13">
        <f t="shared" si="44"/>
        <v>5496131.5</v>
      </c>
    </row>
    <row r="208" spans="1:11" ht="27.6" x14ac:dyDescent="0.3">
      <c r="A208" s="15" t="s">
        <v>287</v>
      </c>
      <c r="B208" s="16" t="s">
        <v>286</v>
      </c>
      <c r="C208" s="3">
        <f t="shared" ref="C208:K208" si="45">SUM(C209:C212)</f>
        <v>643560.02838999999</v>
      </c>
      <c r="D208" s="3">
        <f t="shared" si="45"/>
        <v>0</v>
      </c>
      <c r="E208" s="3">
        <f t="shared" si="45"/>
        <v>643560.02838999999</v>
      </c>
      <c r="F208" s="3">
        <f t="shared" si="45"/>
        <v>615897.5</v>
      </c>
      <c r="G208" s="3">
        <f t="shared" si="45"/>
        <v>0</v>
      </c>
      <c r="H208" s="3">
        <f t="shared" si="45"/>
        <v>615897.5</v>
      </c>
      <c r="I208" s="3">
        <f t="shared" si="45"/>
        <v>5496131.5</v>
      </c>
      <c r="J208" s="3">
        <f t="shared" si="45"/>
        <v>0</v>
      </c>
      <c r="K208" s="3">
        <f t="shared" si="45"/>
        <v>5496131.5</v>
      </c>
    </row>
    <row r="209" spans="1:11" ht="178.8" customHeight="1" x14ac:dyDescent="0.3">
      <c r="A209" s="5" t="s">
        <v>288</v>
      </c>
      <c r="B209" s="6" t="s">
        <v>1844</v>
      </c>
      <c r="C209" s="4">
        <v>311887.78474999999</v>
      </c>
      <c r="D209" s="4">
        <v>0</v>
      </c>
      <c r="E209" s="4">
        <v>311887.78474999999</v>
      </c>
      <c r="F209" s="4">
        <v>305145.3</v>
      </c>
      <c r="G209" s="4">
        <v>0</v>
      </c>
      <c r="H209" s="4">
        <v>305145.3</v>
      </c>
      <c r="I209" s="4">
        <v>1733107.5</v>
      </c>
      <c r="J209" s="4">
        <v>0</v>
      </c>
      <c r="K209" s="4">
        <v>1733107.5</v>
      </c>
    </row>
    <row r="210" spans="1:11" ht="220.8" customHeight="1" x14ac:dyDescent="0.3">
      <c r="A210" s="5" t="s">
        <v>289</v>
      </c>
      <c r="B210" s="6" t="s">
        <v>1845</v>
      </c>
      <c r="C210" s="4">
        <v>267784.57516000001</v>
      </c>
      <c r="D210" s="4">
        <v>0</v>
      </c>
      <c r="E210" s="4">
        <v>267784.57516000001</v>
      </c>
      <c r="F210" s="4">
        <v>248445</v>
      </c>
      <c r="G210" s="4">
        <v>0</v>
      </c>
      <c r="H210" s="4">
        <v>248445</v>
      </c>
      <c r="I210" s="4">
        <v>3263224</v>
      </c>
      <c r="J210" s="4">
        <v>0</v>
      </c>
      <c r="K210" s="4">
        <v>3263224</v>
      </c>
    </row>
    <row r="211" spans="1:11" ht="147" customHeight="1" x14ac:dyDescent="0.3">
      <c r="A211" s="5" t="s">
        <v>290</v>
      </c>
      <c r="B211" s="6" t="s">
        <v>1358</v>
      </c>
      <c r="C211" s="4">
        <v>55245.436909999997</v>
      </c>
      <c r="D211" s="4">
        <v>0</v>
      </c>
      <c r="E211" s="4">
        <v>55245.436909999997</v>
      </c>
      <c r="F211" s="4">
        <v>50000</v>
      </c>
      <c r="G211" s="4">
        <v>0</v>
      </c>
      <c r="H211" s="4">
        <v>50000</v>
      </c>
      <c r="I211" s="4">
        <v>499800</v>
      </c>
      <c r="J211" s="4">
        <v>0</v>
      </c>
      <c r="K211" s="4">
        <v>499800</v>
      </c>
    </row>
    <row r="212" spans="1:11" ht="139.19999999999999" customHeight="1" x14ac:dyDescent="0.3">
      <c r="A212" s="5" t="s">
        <v>291</v>
      </c>
      <c r="B212" s="6" t="s">
        <v>1429</v>
      </c>
      <c r="C212" s="4">
        <v>8642.2315699999999</v>
      </c>
      <c r="D212" s="4">
        <v>0</v>
      </c>
      <c r="E212" s="4">
        <v>8642.2315699999999</v>
      </c>
      <c r="F212" s="4">
        <v>12307.2</v>
      </c>
      <c r="G212" s="4">
        <v>0</v>
      </c>
      <c r="H212" s="4">
        <v>12307.2</v>
      </c>
      <c r="I212" s="4"/>
      <c r="J212" s="4"/>
      <c r="K212" s="4"/>
    </row>
    <row r="213" spans="1:11" x14ac:dyDescent="0.3">
      <c r="A213" s="7" t="s">
        <v>292</v>
      </c>
      <c r="B213" s="8" t="s">
        <v>293</v>
      </c>
      <c r="C213" s="13">
        <f t="shared" ref="C213:K213" si="46">C214+C223</f>
        <v>115326562.43424001</v>
      </c>
      <c r="D213" s="13">
        <f t="shared" si="46"/>
        <v>4707242.1016699998</v>
      </c>
      <c r="E213" s="13">
        <f t="shared" si="46"/>
        <v>120033804.53590998</v>
      </c>
      <c r="F213" s="13">
        <f t="shared" si="46"/>
        <v>116216267.00000001</v>
      </c>
      <c r="G213" s="13">
        <f t="shared" si="46"/>
        <v>1410176.4000000001</v>
      </c>
      <c r="H213" s="13">
        <f t="shared" si="46"/>
        <v>117626443.40000001</v>
      </c>
      <c r="I213" s="13">
        <f t="shared" si="46"/>
        <v>129531682.8</v>
      </c>
      <c r="J213" s="13">
        <f t="shared" si="46"/>
        <v>1456752.2</v>
      </c>
      <c r="K213" s="13">
        <f t="shared" si="46"/>
        <v>130988434.99999999</v>
      </c>
    </row>
    <row r="214" spans="1:11" ht="13.8" x14ac:dyDescent="0.3">
      <c r="A214" s="15" t="s">
        <v>294</v>
      </c>
      <c r="B214" s="16" t="s">
        <v>295</v>
      </c>
      <c r="C214" s="3">
        <f t="shared" ref="C214:D214" si="47">SUM(C215:C222)</f>
        <v>114051670.72599001</v>
      </c>
      <c r="D214" s="3">
        <f t="shared" si="47"/>
        <v>4674338.43071</v>
      </c>
      <c r="E214" s="3">
        <f>SUM(E215:E222)</f>
        <v>118726009.15669999</v>
      </c>
      <c r="F214" s="3">
        <f t="shared" ref="F214:K214" si="48">SUM(F215:F222)</f>
        <v>114942272.30000001</v>
      </c>
      <c r="G214" s="3">
        <f t="shared" si="48"/>
        <v>1363571.3</v>
      </c>
      <c r="H214" s="3">
        <f t="shared" si="48"/>
        <v>116305843.60000001</v>
      </c>
      <c r="I214" s="3">
        <f t="shared" si="48"/>
        <v>128257688.09999999</v>
      </c>
      <c r="J214" s="3">
        <f t="shared" si="48"/>
        <v>1433365.5</v>
      </c>
      <c r="K214" s="3">
        <f t="shared" si="48"/>
        <v>129691053.59999998</v>
      </c>
    </row>
    <row r="215" spans="1:11" x14ac:dyDescent="0.3">
      <c r="A215" s="5" t="s">
        <v>296</v>
      </c>
      <c r="B215" s="6" t="s">
        <v>1823</v>
      </c>
      <c r="C215" s="4">
        <v>463107.00811</v>
      </c>
      <c r="D215" s="4">
        <v>6368.1296700000003</v>
      </c>
      <c r="E215" s="4">
        <v>469475.13777999999</v>
      </c>
      <c r="F215" s="4">
        <v>383465.7</v>
      </c>
      <c r="G215" s="4">
        <v>4800</v>
      </c>
      <c r="H215" s="4">
        <v>388265.7</v>
      </c>
      <c r="I215" s="4">
        <v>461290.6</v>
      </c>
      <c r="J215" s="4">
        <v>2800</v>
      </c>
      <c r="K215" s="4">
        <f>I215+J215</f>
        <v>464090.6</v>
      </c>
    </row>
    <row r="216" spans="1:11" ht="40.799999999999997" customHeight="1" x14ac:dyDescent="0.3">
      <c r="A216" s="5" t="s">
        <v>297</v>
      </c>
      <c r="B216" s="6" t="s">
        <v>298</v>
      </c>
      <c r="C216" s="4">
        <v>87405049.115199998</v>
      </c>
      <c r="D216" s="4">
        <v>1598458.1314300001</v>
      </c>
      <c r="E216" s="4">
        <v>89003507.246629998</v>
      </c>
      <c r="F216" s="4">
        <v>88146061.100000009</v>
      </c>
      <c r="G216" s="4">
        <v>1280476.5</v>
      </c>
      <c r="H216" s="4">
        <v>89426537.600000009</v>
      </c>
      <c r="I216" s="4">
        <v>96059803.599999994</v>
      </c>
      <c r="J216" s="4">
        <v>1356589</v>
      </c>
      <c r="K216" s="4">
        <f t="shared" ref="K216:K219" si="49">I216+J216</f>
        <v>97416392.599999994</v>
      </c>
    </row>
    <row r="217" spans="1:11" ht="26.4" x14ac:dyDescent="0.3">
      <c r="A217" s="5" t="s">
        <v>299</v>
      </c>
      <c r="B217" s="6" t="s">
        <v>300</v>
      </c>
      <c r="C217" s="4">
        <v>22613326.714990001</v>
      </c>
      <c r="D217" s="4">
        <v>2981983.0501899999</v>
      </c>
      <c r="E217" s="4">
        <v>25595309.765179999</v>
      </c>
      <c r="F217" s="4">
        <v>22703508.900000002</v>
      </c>
      <c r="G217" s="4">
        <v>38929.599999999999</v>
      </c>
      <c r="H217" s="4">
        <v>22742438.5</v>
      </c>
      <c r="I217" s="4">
        <v>28403508.900000002</v>
      </c>
      <c r="J217" s="4">
        <v>34592.9</v>
      </c>
      <c r="K217" s="4">
        <f t="shared" si="49"/>
        <v>28438101.800000001</v>
      </c>
    </row>
    <row r="218" spans="1:11" ht="26.4" x14ac:dyDescent="0.3">
      <c r="A218" s="5" t="s">
        <v>301</v>
      </c>
      <c r="B218" s="6" t="s">
        <v>302</v>
      </c>
      <c r="C218" s="4">
        <v>1075479.70203</v>
      </c>
      <c r="D218" s="4">
        <v>41245.609840000005</v>
      </c>
      <c r="E218" s="4">
        <v>1116725.3118699999</v>
      </c>
      <c r="F218" s="4">
        <v>1194000</v>
      </c>
      <c r="G218" s="4">
        <v>7000</v>
      </c>
      <c r="H218" s="4">
        <v>1201000</v>
      </c>
      <c r="I218" s="4">
        <v>1194000</v>
      </c>
      <c r="J218" s="4">
        <v>36286</v>
      </c>
      <c r="K218" s="4">
        <f t="shared" si="49"/>
        <v>1230286</v>
      </c>
    </row>
    <row r="219" spans="1:11" ht="52.8" x14ac:dyDescent="0.3">
      <c r="A219" s="5" t="s">
        <v>303</v>
      </c>
      <c r="B219" s="6" t="s">
        <v>304</v>
      </c>
      <c r="C219" s="4">
        <v>2487869.5136899999</v>
      </c>
      <c r="D219" s="4">
        <v>12113.554779999999</v>
      </c>
      <c r="E219" s="4">
        <v>2499983.0684699998</v>
      </c>
      <c r="F219" s="4">
        <v>2515236.6</v>
      </c>
      <c r="G219" s="4">
        <v>32365.200000000001</v>
      </c>
      <c r="H219" s="4">
        <v>2547601.8000000003</v>
      </c>
      <c r="I219" s="4">
        <v>2139085</v>
      </c>
      <c r="J219" s="4">
        <v>3097.6</v>
      </c>
      <c r="K219" s="4">
        <f t="shared" si="49"/>
        <v>2142182.6</v>
      </c>
    </row>
    <row r="220" spans="1:11" ht="52.8" x14ac:dyDescent="0.3">
      <c r="A220" s="5" t="s">
        <v>1430</v>
      </c>
      <c r="B220" s="6" t="s">
        <v>1431</v>
      </c>
      <c r="C220" s="4">
        <v>0</v>
      </c>
      <c r="D220" s="4">
        <v>34169.9548</v>
      </c>
      <c r="E220" s="4">
        <v>34169.9548</v>
      </c>
      <c r="F220" s="20"/>
      <c r="G220" s="20"/>
      <c r="H220" s="20"/>
      <c r="I220" s="4"/>
      <c r="J220" s="4"/>
      <c r="K220" s="4"/>
    </row>
    <row r="221" spans="1:11" ht="39.6" x14ac:dyDescent="0.3">
      <c r="A221" s="5" t="s">
        <v>1432</v>
      </c>
      <c r="B221" s="6" t="s">
        <v>1404</v>
      </c>
      <c r="C221" s="4">
        <v>2449.5480200000002</v>
      </c>
      <c r="D221" s="4">
        <v>0</v>
      </c>
      <c r="E221" s="4">
        <v>2449.5480200000002</v>
      </c>
      <c r="F221" s="20"/>
      <c r="G221" s="20"/>
      <c r="H221" s="20"/>
      <c r="I221" s="4"/>
      <c r="J221" s="4"/>
      <c r="K221" s="4"/>
    </row>
    <row r="222" spans="1:11" ht="66" x14ac:dyDescent="0.3">
      <c r="A222" s="5" t="s">
        <v>1433</v>
      </c>
      <c r="B222" s="6" t="s">
        <v>1434</v>
      </c>
      <c r="C222" s="4">
        <v>4389.1239500000001</v>
      </c>
      <c r="D222" s="4">
        <v>0</v>
      </c>
      <c r="E222" s="4">
        <v>4389.1239500000001</v>
      </c>
      <c r="F222" s="20"/>
      <c r="G222" s="20"/>
      <c r="H222" s="20"/>
      <c r="I222" s="4"/>
      <c r="J222" s="4"/>
      <c r="K222" s="4"/>
    </row>
    <row r="223" spans="1:11" ht="27.6" x14ac:dyDescent="0.3">
      <c r="A223" s="15" t="s">
        <v>305</v>
      </c>
      <c r="B223" s="16" t="s">
        <v>306</v>
      </c>
      <c r="C223" s="3">
        <f t="shared" ref="C223:K223" si="50">C224</f>
        <v>1274891.7082499999</v>
      </c>
      <c r="D223" s="3">
        <f t="shared" si="50"/>
        <v>32903.670960000003</v>
      </c>
      <c r="E223" s="3">
        <f t="shared" si="50"/>
        <v>1307795.3792099999</v>
      </c>
      <c r="F223" s="3">
        <f t="shared" si="50"/>
        <v>1273994.7</v>
      </c>
      <c r="G223" s="3">
        <f t="shared" si="50"/>
        <v>46605.1</v>
      </c>
      <c r="H223" s="3">
        <f t="shared" si="50"/>
        <v>1320599.8</v>
      </c>
      <c r="I223" s="3">
        <f t="shared" si="50"/>
        <v>1273994.7</v>
      </c>
      <c r="J223" s="3">
        <f t="shared" si="50"/>
        <v>23386.7</v>
      </c>
      <c r="K223" s="3">
        <f t="shared" si="50"/>
        <v>1297381.4000000001</v>
      </c>
    </row>
    <row r="224" spans="1:11" x14ac:dyDescent="0.3">
      <c r="A224" s="5" t="s">
        <v>307</v>
      </c>
      <c r="B224" s="6" t="s">
        <v>308</v>
      </c>
      <c r="C224" s="4">
        <v>1274891.7082499999</v>
      </c>
      <c r="D224" s="4">
        <v>32903.670960000003</v>
      </c>
      <c r="E224" s="4">
        <v>1307795.3792099999</v>
      </c>
      <c r="F224" s="4">
        <v>1273994.7</v>
      </c>
      <c r="G224" s="4">
        <v>46605.1</v>
      </c>
      <c r="H224" s="4">
        <v>1320599.8</v>
      </c>
      <c r="I224" s="4">
        <v>1273994.7</v>
      </c>
      <c r="J224" s="4">
        <v>23386.7</v>
      </c>
      <c r="K224" s="4">
        <v>1297381.4000000001</v>
      </c>
    </row>
    <row r="225" spans="1:11" x14ac:dyDescent="0.3">
      <c r="A225" s="7" t="s">
        <v>309</v>
      </c>
      <c r="B225" s="8" t="s">
        <v>310</v>
      </c>
      <c r="C225" s="13">
        <f t="shared" ref="C225:K225" si="51">C226+C264+C267</f>
        <v>28770316.868870005</v>
      </c>
      <c r="D225" s="13">
        <f t="shared" si="51"/>
        <v>11934575.626599999</v>
      </c>
      <c r="E225" s="13">
        <f t="shared" si="51"/>
        <v>40704892.495470002</v>
      </c>
      <c r="F225" s="13">
        <f t="shared" si="51"/>
        <v>35502723.5</v>
      </c>
      <c r="G225" s="13">
        <f t="shared" si="51"/>
        <v>14869229.499999998</v>
      </c>
      <c r="H225" s="13">
        <f t="shared" si="51"/>
        <v>50371953.000000007</v>
      </c>
      <c r="I225" s="13">
        <f t="shared" si="51"/>
        <v>39891155.20000001</v>
      </c>
      <c r="J225" s="13">
        <f t="shared" si="51"/>
        <v>17724704.899999999</v>
      </c>
      <c r="K225" s="13">
        <f t="shared" si="51"/>
        <v>57615860.099999994</v>
      </c>
    </row>
    <row r="226" spans="1:11" ht="13.8" x14ac:dyDescent="0.3">
      <c r="A226" s="15" t="s">
        <v>311</v>
      </c>
      <c r="B226" s="16" t="s">
        <v>312</v>
      </c>
      <c r="C226" s="3">
        <f t="shared" ref="C226:K226" si="52">SUM(C227:C263)</f>
        <v>28639439.027970005</v>
      </c>
      <c r="D226" s="3">
        <f t="shared" si="52"/>
        <v>11934481.1866</v>
      </c>
      <c r="E226" s="3">
        <f t="shared" si="52"/>
        <v>40573920.214570001</v>
      </c>
      <c r="F226" s="3">
        <f t="shared" si="52"/>
        <v>35324697.700000003</v>
      </c>
      <c r="G226" s="3">
        <f t="shared" si="52"/>
        <v>14863029.499999998</v>
      </c>
      <c r="H226" s="3">
        <f t="shared" si="52"/>
        <v>50187727.20000001</v>
      </c>
      <c r="I226" s="3">
        <f t="shared" si="52"/>
        <v>39688914.100000009</v>
      </c>
      <c r="J226" s="3">
        <f t="shared" si="52"/>
        <v>17718304.899999999</v>
      </c>
      <c r="K226" s="3">
        <f t="shared" si="52"/>
        <v>57407218.999999993</v>
      </c>
    </row>
    <row r="227" spans="1:11" x14ac:dyDescent="0.3">
      <c r="A227" s="26" t="s">
        <v>313</v>
      </c>
      <c r="B227" s="6" t="s">
        <v>314</v>
      </c>
      <c r="C227" s="20">
        <v>171922.05262999999</v>
      </c>
      <c r="D227" s="20">
        <v>3554.85718</v>
      </c>
      <c r="E227" s="20">
        <v>175476.90981000001</v>
      </c>
      <c r="F227" s="20">
        <v>157168.1</v>
      </c>
      <c r="G227" s="20">
        <v>250</v>
      </c>
      <c r="H227" s="20">
        <v>157418.1</v>
      </c>
      <c r="I227" s="4">
        <v>208459.4</v>
      </c>
      <c r="J227" s="4">
        <v>250</v>
      </c>
      <c r="K227" s="4">
        <v>208709.4</v>
      </c>
    </row>
    <row r="228" spans="1:11" ht="39.6" x14ac:dyDescent="0.3">
      <c r="A228" s="26" t="s">
        <v>315</v>
      </c>
      <c r="B228" s="6" t="s">
        <v>1824</v>
      </c>
      <c r="C228" s="20">
        <v>72309.7834</v>
      </c>
      <c r="D228" s="20">
        <v>67160.228319999995</v>
      </c>
      <c r="E228" s="20">
        <v>139470.01172000001</v>
      </c>
      <c r="F228" s="20">
        <v>96413</v>
      </c>
      <c r="G228" s="20">
        <v>56564.6</v>
      </c>
      <c r="H228" s="20">
        <v>152977.60000000001</v>
      </c>
      <c r="I228" s="4">
        <v>103638.40000000001</v>
      </c>
      <c r="J228" s="4">
        <v>183319.2</v>
      </c>
      <c r="K228" s="4">
        <v>286957.60000000003</v>
      </c>
    </row>
    <row r="229" spans="1:11" ht="26.4" x14ac:dyDescent="0.3">
      <c r="A229" s="26" t="s">
        <v>316</v>
      </c>
      <c r="B229" s="6" t="s">
        <v>317</v>
      </c>
      <c r="C229" s="20">
        <v>163991.804</v>
      </c>
      <c r="D229" s="20">
        <v>0</v>
      </c>
      <c r="E229" s="20">
        <v>163991.804</v>
      </c>
      <c r="F229" s="20">
        <v>200000</v>
      </c>
      <c r="G229" s="20">
        <v>0</v>
      </c>
      <c r="H229" s="20">
        <v>200000</v>
      </c>
      <c r="I229" s="4">
        <v>250850</v>
      </c>
      <c r="J229" s="4">
        <v>0</v>
      </c>
      <c r="K229" s="4">
        <v>250850</v>
      </c>
    </row>
    <row r="230" spans="1:11" ht="26.4" x14ac:dyDescent="0.3">
      <c r="A230" s="26" t="s">
        <v>318</v>
      </c>
      <c r="B230" s="6" t="s">
        <v>319</v>
      </c>
      <c r="C230" s="20">
        <v>809725.33395</v>
      </c>
      <c r="D230" s="20">
        <v>482157.80618999997</v>
      </c>
      <c r="E230" s="20">
        <v>1291883.14014</v>
      </c>
      <c r="F230" s="20">
        <v>824786.70000000007</v>
      </c>
      <c r="G230" s="20">
        <v>375291.9</v>
      </c>
      <c r="H230" s="20">
        <v>1200078.6000000001</v>
      </c>
      <c r="I230" s="4">
        <v>825272.70000000007</v>
      </c>
      <c r="J230" s="4">
        <v>448661.9</v>
      </c>
      <c r="K230" s="4">
        <v>1273934.6000000001</v>
      </c>
    </row>
    <row r="231" spans="1:11" ht="66" x14ac:dyDescent="0.3">
      <c r="A231" s="26" t="s">
        <v>1435</v>
      </c>
      <c r="B231" s="27" t="s">
        <v>1436</v>
      </c>
      <c r="C231" s="20">
        <v>52450</v>
      </c>
      <c r="D231" s="20">
        <v>0</v>
      </c>
      <c r="E231" s="20">
        <v>52450</v>
      </c>
      <c r="F231" s="20"/>
      <c r="G231" s="20"/>
      <c r="H231" s="20"/>
      <c r="I231" s="20"/>
      <c r="J231" s="20"/>
      <c r="K231" s="20"/>
    </row>
    <row r="232" spans="1:11" x14ac:dyDescent="0.3">
      <c r="A232" s="26" t="s">
        <v>1649</v>
      </c>
      <c r="B232" s="6" t="s">
        <v>1650</v>
      </c>
      <c r="C232" s="20"/>
      <c r="D232" s="20"/>
      <c r="E232" s="20"/>
      <c r="F232" s="20">
        <v>200000</v>
      </c>
      <c r="G232" s="20">
        <v>0</v>
      </c>
      <c r="H232" s="20">
        <v>200000</v>
      </c>
      <c r="I232" s="4">
        <v>500000</v>
      </c>
      <c r="J232" s="4">
        <v>0</v>
      </c>
      <c r="K232" s="4">
        <v>500000</v>
      </c>
    </row>
    <row r="233" spans="1:11" ht="26.4" x14ac:dyDescent="0.3">
      <c r="A233" s="26" t="s">
        <v>320</v>
      </c>
      <c r="B233" s="6" t="s">
        <v>321</v>
      </c>
      <c r="C233" s="20">
        <v>55455.667829999999</v>
      </c>
      <c r="D233" s="20">
        <v>0</v>
      </c>
      <c r="E233" s="20">
        <v>55455.667829999999</v>
      </c>
      <c r="F233" s="20">
        <v>67504.899999999994</v>
      </c>
      <c r="G233" s="20">
        <v>0</v>
      </c>
      <c r="H233" s="20">
        <v>67504.899999999994</v>
      </c>
      <c r="I233" s="4">
        <v>100374.7</v>
      </c>
      <c r="J233" s="4">
        <v>0</v>
      </c>
      <c r="K233" s="4">
        <v>100374.7</v>
      </c>
    </row>
    <row r="234" spans="1:11" ht="42" customHeight="1" x14ac:dyDescent="0.3">
      <c r="A234" s="26" t="s">
        <v>322</v>
      </c>
      <c r="B234" s="6" t="s">
        <v>1852</v>
      </c>
      <c r="C234" s="20">
        <v>178244.38724000001</v>
      </c>
      <c r="D234" s="20">
        <v>2122.4992200000002</v>
      </c>
      <c r="E234" s="20">
        <v>180366.88646000001</v>
      </c>
      <c r="F234" s="20">
        <v>229719.5</v>
      </c>
      <c r="G234" s="20">
        <v>5680.6</v>
      </c>
      <c r="H234" s="20">
        <v>235400.1</v>
      </c>
      <c r="I234" s="4">
        <v>292243</v>
      </c>
      <c r="J234" s="4">
        <v>5385.4000000000005</v>
      </c>
      <c r="K234" s="4">
        <v>297628.40000000002</v>
      </c>
    </row>
    <row r="235" spans="1:11" ht="42.6" customHeight="1" x14ac:dyDescent="0.3">
      <c r="A235" s="26" t="s">
        <v>323</v>
      </c>
      <c r="B235" s="6" t="s">
        <v>324</v>
      </c>
      <c r="C235" s="20">
        <v>193846.88644</v>
      </c>
      <c r="D235" s="20">
        <v>5053.6311900000001</v>
      </c>
      <c r="E235" s="20">
        <v>198900.51762999999</v>
      </c>
      <c r="F235" s="20">
        <v>293683.60000000003</v>
      </c>
      <c r="G235" s="20">
        <v>7855.5</v>
      </c>
      <c r="H235" s="20">
        <v>301539.10000000003</v>
      </c>
      <c r="I235" s="4">
        <v>316294.2</v>
      </c>
      <c r="J235" s="4">
        <v>25329.8</v>
      </c>
      <c r="K235" s="4">
        <v>341624</v>
      </c>
    </row>
    <row r="236" spans="1:11" ht="52.8" x14ac:dyDescent="0.3">
      <c r="A236" s="26" t="s">
        <v>325</v>
      </c>
      <c r="B236" s="6" t="s">
        <v>326</v>
      </c>
      <c r="C236" s="20">
        <v>220244.62877000001</v>
      </c>
      <c r="D236" s="20">
        <v>3742.9083100000003</v>
      </c>
      <c r="E236" s="20">
        <v>223987.53708000001</v>
      </c>
      <c r="F236" s="20">
        <v>273749.59999999998</v>
      </c>
      <c r="G236" s="20">
        <v>5206.3</v>
      </c>
      <c r="H236" s="20">
        <v>278955.90000000002</v>
      </c>
      <c r="I236" s="4">
        <v>291524.40000000002</v>
      </c>
      <c r="J236" s="4">
        <v>5593.8</v>
      </c>
      <c r="K236" s="4">
        <v>297118.2</v>
      </c>
    </row>
    <row r="237" spans="1:11" x14ac:dyDescent="0.3">
      <c r="A237" s="26" t="s">
        <v>1660</v>
      </c>
      <c r="B237" s="6" t="s">
        <v>1661</v>
      </c>
      <c r="C237" s="20"/>
      <c r="D237" s="20"/>
      <c r="E237" s="20"/>
      <c r="F237" s="20">
        <v>250000</v>
      </c>
      <c r="G237" s="20">
        <v>0</v>
      </c>
      <c r="H237" s="20">
        <v>250000</v>
      </c>
      <c r="I237" s="4">
        <v>250000</v>
      </c>
      <c r="J237" s="4">
        <v>0</v>
      </c>
      <c r="K237" s="4">
        <v>250000</v>
      </c>
    </row>
    <row r="238" spans="1:11" ht="26.4" x14ac:dyDescent="0.3">
      <c r="A238" s="26" t="s">
        <v>327</v>
      </c>
      <c r="B238" s="6" t="s">
        <v>328</v>
      </c>
      <c r="C238" s="20">
        <v>16597588.68983</v>
      </c>
      <c r="D238" s="20">
        <v>9930111.926239999</v>
      </c>
      <c r="E238" s="20">
        <v>26527700.616069999</v>
      </c>
      <c r="F238" s="20">
        <v>19518314.199999999</v>
      </c>
      <c r="G238" s="20">
        <v>12222125.1</v>
      </c>
      <c r="H238" s="20">
        <v>31740439.300000001</v>
      </c>
      <c r="I238" s="4">
        <v>21072020.300000001</v>
      </c>
      <c r="J238" s="4">
        <v>14082653</v>
      </c>
      <c r="K238" s="4">
        <v>35154673.299999997</v>
      </c>
    </row>
    <row r="239" spans="1:11" ht="26.4" x14ac:dyDescent="0.3">
      <c r="A239" s="26" t="s">
        <v>329</v>
      </c>
      <c r="B239" s="6" t="s">
        <v>330</v>
      </c>
      <c r="C239" s="20">
        <v>95163.718919999999</v>
      </c>
      <c r="D239" s="20">
        <v>4390.0318399999996</v>
      </c>
      <c r="E239" s="20">
        <v>99553.75076000001</v>
      </c>
      <c r="F239" s="20">
        <v>126851.8</v>
      </c>
      <c r="G239" s="20">
        <v>4607.1000000000004</v>
      </c>
      <c r="H239" s="20">
        <v>131458.9</v>
      </c>
      <c r="I239" s="4">
        <v>136626</v>
      </c>
      <c r="J239" s="4">
        <v>4656.5</v>
      </c>
      <c r="K239" s="4">
        <v>141282.5</v>
      </c>
    </row>
    <row r="240" spans="1:11" ht="26.4" x14ac:dyDescent="0.3">
      <c r="A240" s="26" t="s">
        <v>331</v>
      </c>
      <c r="B240" s="6" t="s">
        <v>332</v>
      </c>
      <c r="C240" s="20">
        <v>0</v>
      </c>
      <c r="D240" s="20">
        <v>0</v>
      </c>
      <c r="E240" s="20">
        <v>0</v>
      </c>
      <c r="F240" s="20">
        <v>4100</v>
      </c>
      <c r="G240" s="20">
        <v>0</v>
      </c>
      <c r="H240" s="20">
        <v>4100</v>
      </c>
      <c r="I240" s="4">
        <v>13839</v>
      </c>
      <c r="J240" s="4">
        <v>0</v>
      </c>
      <c r="K240" s="4">
        <v>13839</v>
      </c>
    </row>
    <row r="241" spans="1:11" ht="26.4" x14ac:dyDescent="0.3">
      <c r="A241" s="26" t="s">
        <v>333</v>
      </c>
      <c r="B241" s="6" t="s">
        <v>1890</v>
      </c>
      <c r="C241" s="20">
        <v>3307370.1848499998</v>
      </c>
      <c r="D241" s="20">
        <v>0</v>
      </c>
      <c r="E241" s="20">
        <v>3307370.1848499998</v>
      </c>
      <c r="F241" s="20">
        <v>3938961</v>
      </c>
      <c r="G241" s="20">
        <v>0</v>
      </c>
      <c r="H241" s="20">
        <v>3938961</v>
      </c>
      <c r="I241" s="4">
        <v>5144575.5999999996</v>
      </c>
      <c r="J241" s="4">
        <v>0</v>
      </c>
      <c r="K241" s="4">
        <v>5144575.5999999996</v>
      </c>
    </row>
    <row r="242" spans="1:11" ht="43.2" customHeight="1" x14ac:dyDescent="0.3">
      <c r="A242" s="26" t="s">
        <v>334</v>
      </c>
      <c r="B242" s="6" t="s">
        <v>1891</v>
      </c>
      <c r="C242" s="20">
        <v>18000</v>
      </c>
      <c r="D242" s="20">
        <v>0</v>
      </c>
      <c r="E242" s="20">
        <v>18000</v>
      </c>
      <c r="F242" s="20">
        <v>18000</v>
      </c>
      <c r="G242" s="20">
        <v>0</v>
      </c>
      <c r="H242" s="20">
        <v>18000</v>
      </c>
      <c r="I242" s="4">
        <v>18000</v>
      </c>
      <c r="J242" s="4">
        <v>0</v>
      </c>
      <c r="K242" s="4">
        <v>18000</v>
      </c>
    </row>
    <row r="243" spans="1:11" ht="26.4" x14ac:dyDescent="0.3">
      <c r="A243" s="26" t="s">
        <v>1590</v>
      </c>
      <c r="B243" s="6" t="s">
        <v>1920</v>
      </c>
      <c r="C243" s="20">
        <v>1736.6582700000001</v>
      </c>
      <c r="D243" s="20">
        <v>0</v>
      </c>
      <c r="E243" s="20">
        <v>1736.6582700000001</v>
      </c>
      <c r="F243" s="20">
        <v>22200</v>
      </c>
      <c r="G243" s="20">
        <v>0</v>
      </c>
      <c r="H243" s="20">
        <v>22200</v>
      </c>
      <c r="I243" s="4">
        <v>3200</v>
      </c>
      <c r="J243" s="4"/>
      <c r="K243" s="4">
        <v>3200</v>
      </c>
    </row>
    <row r="244" spans="1:11" ht="39.6" x14ac:dyDescent="0.3">
      <c r="A244" s="26" t="s">
        <v>1352</v>
      </c>
      <c r="B244" s="27" t="s">
        <v>1353</v>
      </c>
      <c r="C244" s="20">
        <v>5999.8948700000001</v>
      </c>
      <c r="D244" s="20">
        <v>0</v>
      </c>
      <c r="E244" s="20">
        <v>5999.8948700000001</v>
      </c>
      <c r="F244" s="20">
        <v>15000</v>
      </c>
      <c r="G244" s="20">
        <v>0</v>
      </c>
      <c r="H244" s="20">
        <v>15000</v>
      </c>
      <c r="I244" s="4"/>
      <c r="J244" s="4"/>
      <c r="K244" s="4"/>
    </row>
    <row r="245" spans="1:11" ht="57" customHeight="1" x14ac:dyDescent="0.3">
      <c r="A245" s="26" t="s">
        <v>335</v>
      </c>
      <c r="B245" s="27" t="s">
        <v>1892</v>
      </c>
      <c r="C245" s="20">
        <v>28581.355800000001</v>
      </c>
      <c r="D245" s="20">
        <v>10948.09749</v>
      </c>
      <c r="E245" s="20">
        <v>39529.453289999998</v>
      </c>
      <c r="F245" s="20">
        <v>36449.200000000004</v>
      </c>
      <c r="G245" s="20">
        <v>37136.1</v>
      </c>
      <c r="H245" s="20">
        <v>73585.3</v>
      </c>
      <c r="I245" s="4">
        <v>39590.800000000003</v>
      </c>
      <c r="J245" s="4">
        <v>19336.3</v>
      </c>
      <c r="K245" s="4">
        <v>58927.1</v>
      </c>
    </row>
    <row r="246" spans="1:11" x14ac:dyDescent="0.3">
      <c r="A246" s="26" t="s">
        <v>336</v>
      </c>
      <c r="B246" s="6" t="s">
        <v>1893</v>
      </c>
      <c r="C246" s="20">
        <v>524776.17087999999</v>
      </c>
      <c r="D246" s="20">
        <v>0</v>
      </c>
      <c r="E246" s="20">
        <v>524776.17087999999</v>
      </c>
      <c r="F246" s="20">
        <v>714128.1</v>
      </c>
      <c r="G246" s="20">
        <v>3310.1</v>
      </c>
      <c r="H246" s="20">
        <v>717438.20000000007</v>
      </c>
      <c r="I246" s="4">
        <v>978231</v>
      </c>
      <c r="J246" s="4">
        <v>3500</v>
      </c>
      <c r="K246" s="4">
        <v>981731</v>
      </c>
    </row>
    <row r="247" spans="1:11" ht="26.4" x14ac:dyDescent="0.3">
      <c r="A247" s="26" t="s">
        <v>337</v>
      </c>
      <c r="B247" s="6" t="s">
        <v>338</v>
      </c>
      <c r="C247" s="20">
        <v>1112153.8999999999</v>
      </c>
      <c r="D247" s="20">
        <v>641040.04694000003</v>
      </c>
      <c r="E247" s="20">
        <v>1753193.9469400002</v>
      </c>
      <c r="F247" s="20">
        <v>1436429.5</v>
      </c>
      <c r="G247" s="20">
        <v>685130.6</v>
      </c>
      <c r="H247" s="20">
        <v>2121560.0999999996</v>
      </c>
      <c r="I247" s="4">
        <v>1729253.3</v>
      </c>
      <c r="J247" s="4">
        <v>755000</v>
      </c>
      <c r="K247" s="4">
        <v>2484253.3000000003</v>
      </c>
    </row>
    <row r="248" spans="1:11" ht="39.6" x14ac:dyDescent="0.3">
      <c r="A248" s="26" t="s">
        <v>339</v>
      </c>
      <c r="B248" s="6" t="s">
        <v>340</v>
      </c>
      <c r="C248" s="20">
        <v>252422.38178999998</v>
      </c>
      <c r="D248" s="20">
        <v>519.09988999999996</v>
      </c>
      <c r="E248" s="20">
        <v>252941.48168</v>
      </c>
      <c r="F248" s="20">
        <v>732814.6</v>
      </c>
      <c r="G248" s="20">
        <v>0</v>
      </c>
      <c r="H248" s="20">
        <v>732814.6</v>
      </c>
      <c r="I248" s="4">
        <v>833817.3</v>
      </c>
      <c r="J248" s="4">
        <v>0</v>
      </c>
      <c r="K248" s="4">
        <v>833817.3</v>
      </c>
    </row>
    <row r="249" spans="1:11" ht="16.2" customHeight="1" x14ac:dyDescent="0.3">
      <c r="A249" s="26" t="s">
        <v>341</v>
      </c>
      <c r="B249" s="6" t="s">
        <v>342</v>
      </c>
      <c r="C249" s="20">
        <v>126035.95427</v>
      </c>
      <c r="D249" s="20">
        <v>3541.5267200000003</v>
      </c>
      <c r="E249" s="20">
        <v>129577.48099</v>
      </c>
      <c r="F249" s="20">
        <v>234101.9</v>
      </c>
      <c r="G249" s="20">
        <v>5248.5</v>
      </c>
      <c r="H249" s="20">
        <v>239350.39999999999</v>
      </c>
      <c r="I249" s="4">
        <v>246884.1</v>
      </c>
      <c r="J249" s="4">
        <v>5098.8</v>
      </c>
      <c r="K249" s="4">
        <v>251982.9</v>
      </c>
    </row>
    <row r="250" spans="1:11" x14ac:dyDescent="0.3">
      <c r="A250" s="26" t="s">
        <v>1846</v>
      </c>
      <c r="B250" s="6" t="s">
        <v>1847</v>
      </c>
      <c r="C250" s="20"/>
      <c r="D250" s="20"/>
      <c r="E250" s="20"/>
      <c r="F250" s="20"/>
      <c r="G250" s="20"/>
      <c r="H250" s="20"/>
      <c r="I250" s="4">
        <v>100000</v>
      </c>
      <c r="J250" s="4">
        <v>0</v>
      </c>
      <c r="K250" s="4">
        <v>100000</v>
      </c>
    </row>
    <row r="251" spans="1:11" ht="42" customHeight="1" x14ac:dyDescent="0.3">
      <c r="A251" s="26" t="s">
        <v>343</v>
      </c>
      <c r="B251" s="6" t="s">
        <v>1825</v>
      </c>
      <c r="C251" s="20">
        <v>53871.141770000002</v>
      </c>
      <c r="D251" s="20">
        <v>0</v>
      </c>
      <c r="E251" s="20">
        <v>53871.141770000002</v>
      </c>
      <c r="F251" s="20">
        <v>326906.8</v>
      </c>
      <c r="G251" s="20">
        <v>131004.40000000001</v>
      </c>
      <c r="H251" s="20">
        <v>457911.2</v>
      </c>
      <c r="I251" s="4">
        <v>318714</v>
      </c>
      <c r="J251" s="4">
        <v>367329.3</v>
      </c>
      <c r="K251" s="4">
        <v>686043.3</v>
      </c>
    </row>
    <row r="252" spans="1:11" ht="26.4" x14ac:dyDescent="0.3">
      <c r="A252" s="26" t="s">
        <v>1651</v>
      </c>
      <c r="B252" s="6" t="s">
        <v>1652</v>
      </c>
      <c r="C252" s="20"/>
      <c r="D252" s="20"/>
      <c r="E252" s="20"/>
      <c r="F252" s="20">
        <v>100000</v>
      </c>
      <c r="G252" s="20">
        <v>0</v>
      </c>
      <c r="H252" s="20">
        <v>100000</v>
      </c>
      <c r="I252" s="4">
        <v>105000</v>
      </c>
      <c r="J252" s="4">
        <v>0</v>
      </c>
      <c r="K252" s="4">
        <v>105000</v>
      </c>
    </row>
    <row r="253" spans="1:11" ht="26.4" x14ac:dyDescent="0.3">
      <c r="A253" s="26" t="s">
        <v>344</v>
      </c>
      <c r="B253" s="6" t="s">
        <v>345</v>
      </c>
      <c r="C253" s="20">
        <v>143998.99978000001</v>
      </c>
      <c r="D253" s="20">
        <v>24.5</v>
      </c>
      <c r="E253" s="20">
        <v>144023.49978000001</v>
      </c>
      <c r="F253" s="20">
        <v>128408.2</v>
      </c>
      <c r="G253" s="20">
        <v>100</v>
      </c>
      <c r="H253" s="20">
        <v>128508.2</v>
      </c>
      <c r="I253" s="4">
        <v>330892.5</v>
      </c>
      <c r="J253" s="4">
        <v>100</v>
      </c>
      <c r="K253" s="4">
        <v>330992.5</v>
      </c>
    </row>
    <row r="254" spans="1:11" x14ac:dyDescent="0.3">
      <c r="A254" s="26" t="s">
        <v>346</v>
      </c>
      <c r="B254" s="6" t="s">
        <v>347</v>
      </c>
      <c r="C254" s="20">
        <v>3878365.7286999999</v>
      </c>
      <c r="D254" s="20">
        <v>739054.26676999999</v>
      </c>
      <c r="E254" s="20">
        <v>4617419.9954700004</v>
      </c>
      <c r="F254" s="20">
        <v>4651996</v>
      </c>
      <c r="G254" s="20">
        <v>895500</v>
      </c>
      <c r="H254" s="20">
        <v>5547496</v>
      </c>
      <c r="I254" s="4">
        <v>5037138.2</v>
      </c>
      <c r="J254" s="4">
        <v>951021</v>
      </c>
      <c r="K254" s="4">
        <v>5988159.2000000002</v>
      </c>
    </row>
    <row r="255" spans="1:11" ht="33.6" customHeight="1" x14ac:dyDescent="0.3">
      <c r="A255" s="26" t="s">
        <v>1591</v>
      </c>
      <c r="B255" s="27" t="s">
        <v>1931</v>
      </c>
      <c r="C255" s="20">
        <v>0</v>
      </c>
      <c r="D255" s="20">
        <v>1380</v>
      </c>
      <c r="E255" s="20">
        <v>1380</v>
      </c>
      <c r="F255" s="20">
        <v>0</v>
      </c>
      <c r="G255" s="20">
        <v>1550</v>
      </c>
      <c r="H255" s="20">
        <v>1550</v>
      </c>
      <c r="I255" s="20"/>
      <c r="J255" s="20">
        <v>1850</v>
      </c>
      <c r="K255" s="20">
        <v>1850</v>
      </c>
    </row>
    <row r="256" spans="1:11" ht="39.6" x14ac:dyDescent="0.3">
      <c r="A256" s="26" t="s">
        <v>348</v>
      </c>
      <c r="B256" s="6" t="s">
        <v>349</v>
      </c>
      <c r="C256" s="20">
        <v>298142.90068999998</v>
      </c>
      <c r="D256" s="20">
        <v>27894.471239999999</v>
      </c>
      <c r="E256" s="20">
        <v>326037.37193000002</v>
      </c>
      <c r="F256" s="20">
        <v>413146.3</v>
      </c>
      <c r="G256" s="20">
        <v>61468.700000000004</v>
      </c>
      <c r="H256" s="20">
        <v>474615</v>
      </c>
      <c r="I256" s="4">
        <v>442475.2</v>
      </c>
      <c r="J256" s="4">
        <v>59219.9</v>
      </c>
      <c r="K256" s="4">
        <v>501695.10000000003</v>
      </c>
    </row>
    <row r="257" spans="1:11" ht="30.6" customHeight="1" x14ac:dyDescent="0.3">
      <c r="A257" s="26" t="s">
        <v>350</v>
      </c>
      <c r="B257" s="27" t="s">
        <v>351</v>
      </c>
      <c r="C257" s="20">
        <v>257040.80328999998</v>
      </c>
      <c r="D257" s="20">
        <v>11785.289060000001</v>
      </c>
      <c r="E257" s="20">
        <v>268826.09235000005</v>
      </c>
      <c r="F257" s="20"/>
      <c r="G257" s="20"/>
      <c r="H257" s="20"/>
      <c r="I257" s="20"/>
      <c r="J257" s="20"/>
      <c r="K257" s="20"/>
    </row>
    <row r="258" spans="1:11" x14ac:dyDescent="0.3">
      <c r="A258" s="26" t="s">
        <v>352</v>
      </c>
      <c r="B258" s="27" t="s">
        <v>353</v>
      </c>
      <c r="C258" s="20">
        <v>0</v>
      </c>
      <c r="D258" s="20">
        <v>0</v>
      </c>
      <c r="E258" s="20">
        <v>0</v>
      </c>
      <c r="F258" s="20">
        <v>0</v>
      </c>
      <c r="G258" s="20">
        <v>340265</v>
      </c>
      <c r="H258" s="20">
        <v>340265</v>
      </c>
      <c r="I258" s="4">
        <v>0</v>
      </c>
      <c r="J258" s="4">
        <v>650000</v>
      </c>
      <c r="K258" s="4">
        <v>650000</v>
      </c>
    </row>
    <row r="259" spans="1:11" x14ac:dyDescent="0.3">
      <c r="A259" s="26" t="s">
        <v>1653</v>
      </c>
      <c r="B259" s="27" t="s">
        <v>1654</v>
      </c>
      <c r="C259" s="20"/>
      <c r="D259" s="20"/>
      <c r="E259" s="20"/>
      <c r="F259" s="20">
        <v>0</v>
      </c>
      <c r="G259" s="20">
        <v>24735</v>
      </c>
      <c r="H259" s="20">
        <v>24735</v>
      </c>
      <c r="I259" s="4">
        <v>0</v>
      </c>
      <c r="J259" s="4">
        <v>150000</v>
      </c>
      <c r="K259" s="4">
        <v>150000</v>
      </c>
    </row>
    <row r="260" spans="1:11" ht="66" x14ac:dyDescent="0.3">
      <c r="A260" s="26" t="s">
        <v>1655</v>
      </c>
      <c r="B260" s="27" t="s">
        <v>1930</v>
      </c>
      <c r="C260" s="20"/>
      <c r="D260" s="20"/>
      <c r="E260" s="20"/>
      <c r="F260" s="20">
        <v>27873.100000000002</v>
      </c>
      <c r="G260" s="20">
        <v>0</v>
      </c>
      <c r="H260" s="20">
        <v>27873.100000000002</v>
      </c>
      <c r="I260" s="20"/>
      <c r="J260" s="20"/>
      <c r="K260" s="20"/>
    </row>
    <row r="261" spans="1:11" ht="39.6" x14ac:dyDescent="0.3">
      <c r="A261" s="26" t="s">
        <v>1656</v>
      </c>
      <c r="B261" s="27" t="s">
        <v>1657</v>
      </c>
      <c r="C261" s="20"/>
      <c r="D261" s="20"/>
      <c r="E261" s="20"/>
      <c r="F261" s="20">
        <v>180000</v>
      </c>
      <c r="G261" s="20">
        <v>0</v>
      </c>
      <c r="H261" s="20">
        <v>180000</v>
      </c>
      <c r="I261" s="20"/>
      <c r="J261" s="20"/>
      <c r="K261" s="20"/>
    </row>
    <row r="262" spans="1:11" ht="39.6" x14ac:dyDescent="0.3">
      <c r="A262" s="26" t="s">
        <v>1354</v>
      </c>
      <c r="B262" s="27" t="s">
        <v>1355</v>
      </c>
      <c r="C262" s="20">
        <v>20000</v>
      </c>
      <c r="D262" s="20">
        <v>0</v>
      </c>
      <c r="E262" s="20">
        <v>20000</v>
      </c>
      <c r="F262" s="20">
        <v>35991.599999999999</v>
      </c>
      <c r="G262" s="20">
        <v>0</v>
      </c>
      <c r="H262" s="20">
        <v>35991.599999999999</v>
      </c>
      <c r="I262" s="20"/>
      <c r="J262" s="20"/>
      <c r="K262" s="20"/>
    </row>
    <row r="263" spans="1:11" ht="39.6" x14ac:dyDescent="0.3">
      <c r="A263" s="26" t="s">
        <v>1658</v>
      </c>
      <c r="B263" s="27" t="s">
        <v>1659</v>
      </c>
      <c r="C263" s="20"/>
      <c r="D263" s="20"/>
      <c r="E263" s="20"/>
      <c r="F263" s="20">
        <v>70000</v>
      </c>
      <c r="G263" s="20">
        <v>0</v>
      </c>
      <c r="H263" s="20">
        <v>70000</v>
      </c>
      <c r="I263" s="20"/>
      <c r="J263" s="20"/>
      <c r="K263" s="20"/>
    </row>
    <row r="264" spans="1:11" ht="13.8" x14ac:dyDescent="0.3">
      <c r="A264" s="15" t="s">
        <v>354</v>
      </c>
      <c r="B264" s="16" t="s">
        <v>355</v>
      </c>
      <c r="C264" s="3">
        <f>C265+C266</f>
        <v>120606.55776000001</v>
      </c>
      <c r="D264" s="3">
        <f t="shared" ref="D264:E264" si="53">D265+D266</f>
        <v>94.44</v>
      </c>
      <c r="E264" s="3">
        <f t="shared" si="53"/>
        <v>120700.99776</v>
      </c>
      <c r="F264" s="3">
        <f>F265+F266</f>
        <v>144425.79999999999</v>
      </c>
      <c r="G264" s="3">
        <f t="shared" ref="G264:H264" si="54">G265+G266</f>
        <v>6200</v>
      </c>
      <c r="H264" s="3">
        <f t="shared" si="54"/>
        <v>150625.79999999999</v>
      </c>
      <c r="I264" s="3">
        <f>I265+I266</f>
        <v>152982.5</v>
      </c>
      <c r="J264" s="3">
        <f t="shared" ref="J264:K264" si="55">J265+J266</f>
        <v>6400</v>
      </c>
      <c r="K264" s="3">
        <f t="shared" si="55"/>
        <v>159382.5</v>
      </c>
    </row>
    <row r="265" spans="1:11" x14ac:dyDescent="0.3">
      <c r="A265" s="5" t="s">
        <v>356</v>
      </c>
      <c r="B265" s="6" t="s">
        <v>357</v>
      </c>
      <c r="C265" s="4">
        <v>120606.55776000001</v>
      </c>
      <c r="D265" s="4">
        <v>94.44</v>
      </c>
      <c r="E265" s="4">
        <v>120700.99776</v>
      </c>
      <c r="F265" s="4">
        <v>141357</v>
      </c>
      <c r="G265" s="4">
        <v>0</v>
      </c>
      <c r="H265" s="4">
        <v>141357</v>
      </c>
      <c r="I265" s="4">
        <v>149669.70000000001</v>
      </c>
      <c r="J265" s="4">
        <v>0</v>
      </c>
      <c r="K265" s="4">
        <v>149669.70000000001</v>
      </c>
    </row>
    <row r="266" spans="1:11" ht="29.4" customHeight="1" x14ac:dyDescent="0.3">
      <c r="A266" s="5" t="s">
        <v>1662</v>
      </c>
      <c r="B266" s="6" t="s">
        <v>1663</v>
      </c>
      <c r="C266" s="20"/>
      <c r="D266" s="20"/>
      <c r="E266" s="20"/>
      <c r="F266" s="20">
        <v>3068.8</v>
      </c>
      <c r="G266" s="4">
        <v>6200</v>
      </c>
      <c r="H266" s="4">
        <v>9268.8000000000011</v>
      </c>
      <c r="I266" s="4">
        <v>3312.8</v>
      </c>
      <c r="J266" s="4">
        <v>6400</v>
      </c>
      <c r="K266" s="4">
        <v>9712.8000000000011</v>
      </c>
    </row>
    <row r="267" spans="1:11" ht="13.8" x14ac:dyDescent="0.3">
      <c r="A267" s="15" t="s">
        <v>358</v>
      </c>
      <c r="B267" s="16" t="s">
        <v>359</v>
      </c>
      <c r="C267" s="3">
        <f t="shared" ref="C267:K267" si="56">C268</f>
        <v>10271.283140000001</v>
      </c>
      <c r="D267" s="3">
        <f t="shared" si="56"/>
        <v>0</v>
      </c>
      <c r="E267" s="3">
        <f t="shared" si="56"/>
        <v>10271.283140000001</v>
      </c>
      <c r="F267" s="3">
        <f t="shared" si="56"/>
        <v>33600</v>
      </c>
      <c r="G267" s="3">
        <f t="shared" si="56"/>
        <v>0</v>
      </c>
      <c r="H267" s="3">
        <f t="shared" si="56"/>
        <v>33600</v>
      </c>
      <c r="I267" s="3">
        <f t="shared" si="56"/>
        <v>49258.6</v>
      </c>
      <c r="J267" s="3">
        <f t="shared" si="56"/>
        <v>0</v>
      </c>
      <c r="K267" s="3">
        <f t="shared" si="56"/>
        <v>49258.6</v>
      </c>
    </row>
    <row r="268" spans="1:11" x14ac:dyDescent="0.3">
      <c r="A268" s="5" t="s">
        <v>360</v>
      </c>
      <c r="B268" s="6" t="s">
        <v>361</v>
      </c>
      <c r="C268" s="4">
        <v>10271.283140000001</v>
      </c>
      <c r="D268" s="4">
        <v>0</v>
      </c>
      <c r="E268" s="4">
        <v>10271.283140000001</v>
      </c>
      <c r="F268" s="4">
        <v>33600</v>
      </c>
      <c r="G268" s="4">
        <v>0</v>
      </c>
      <c r="H268" s="4">
        <v>33600</v>
      </c>
      <c r="I268" s="4">
        <v>49258.6</v>
      </c>
      <c r="J268" s="4">
        <v>0</v>
      </c>
      <c r="K268" s="4">
        <v>49258.6</v>
      </c>
    </row>
    <row r="269" spans="1:11" ht="26.4" x14ac:dyDescent="0.3">
      <c r="A269" s="7" t="s">
        <v>362</v>
      </c>
      <c r="B269" s="8" t="s">
        <v>363</v>
      </c>
      <c r="C269" s="13">
        <f t="shared" ref="C269:K269" si="57">C270</f>
        <v>83828127.326020002</v>
      </c>
      <c r="D269" s="13">
        <f t="shared" si="57"/>
        <v>0</v>
      </c>
      <c r="E269" s="13">
        <f t="shared" si="57"/>
        <v>83828127.326020002</v>
      </c>
      <c r="F269" s="13">
        <f t="shared" si="57"/>
        <v>103723161.40000001</v>
      </c>
      <c r="G269" s="13">
        <f t="shared" si="57"/>
        <v>0</v>
      </c>
      <c r="H269" s="13">
        <f t="shared" si="57"/>
        <v>103723161.40000001</v>
      </c>
      <c r="I269" s="13">
        <f t="shared" si="57"/>
        <v>114219631.30000001</v>
      </c>
      <c r="J269" s="13">
        <f t="shared" si="57"/>
        <v>264984</v>
      </c>
      <c r="K269" s="13">
        <f t="shared" si="57"/>
        <v>114484615.30000001</v>
      </c>
    </row>
    <row r="270" spans="1:11" ht="27.6" x14ac:dyDescent="0.3">
      <c r="A270" s="15" t="s">
        <v>364</v>
      </c>
      <c r="B270" s="16" t="s">
        <v>363</v>
      </c>
      <c r="C270" s="3">
        <f t="shared" ref="C270:E270" si="58">SUM(C271:C276)</f>
        <v>83828127.326020002</v>
      </c>
      <c r="D270" s="3">
        <f t="shared" si="58"/>
        <v>0</v>
      </c>
      <c r="E270" s="3">
        <f t="shared" si="58"/>
        <v>83828127.326020002</v>
      </c>
      <c r="F270" s="3">
        <f>SUM(F271:F276)</f>
        <v>103723161.40000001</v>
      </c>
      <c r="G270" s="3">
        <f t="shared" ref="G270:H270" si="59">SUM(G271:G276)</f>
        <v>0</v>
      </c>
      <c r="H270" s="3">
        <f t="shared" si="59"/>
        <v>103723161.40000001</v>
      </c>
      <c r="I270" s="3">
        <f>SUM(I271:I278)</f>
        <v>114219631.30000001</v>
      </c>
      <c r="J270" s="3">
        <f t="shared" ref="J270:K270" si="60">SUM(J271:J278)</f>
        <v>264984</v>
      </c>
      <c r="K270" s="3">
        <f t="shared" si="60"/>
        <v>114484615.30000001</v>
      </c>
    </row>
    <row r="271" spans="1:11" x14ac:dyDescent="0.3">
      <c r="A271" s="5" t="s">
        <v>365</v>
      </c>
      <c r="B271" s="6" t="s">
        <v>366</v>
      </c>
      <c r="C271" s="4">
        <v>81224386.5</v>
      </c>
      <c r="D271" s="4">
        <v>0</v>
      </c>
      <c r="E271" s="4">
        <v>81224386.5</v>
      </c>
      <c r="F271" s="4">
        <v>99647368.200000003</v>
      </c>
      <c r="G271" s="4">
        <v>0</v>
      </c>
      <c r="H271" s="4">
        <v>99647368.200000003</v>
      </c>
      <c r="I271" s="4">
        <v>108043838.10000001</v>
      </c>
      <c r="J271" s="4">
        <v>0</v>
      </c>
      <c r="K271" s="4">
        <v>108043838.10000001</v>
      </c>
    </row>
    <row r="272" spans="1:11" ht="39.6" x14ac:dyDescent="0.3">
      <c r="A272" s="5" t="s">
        <v>367</v>
      </c>
      <c r="B272" s="6" t="s">
        <v>368</v>
      </c>
      <c r="C272" s="4">
        <v>89284.983420000004</v>
      </c>
      <c r="D272" s="4">
        <v>0</v>
      </c>
      <c r="E272" s="4">
        <v>89284.983420000004</v>
      </c>
      <c r="F272" s="4">
        <v>150000</v>
      </c>
      <c r="G272" s="4">
        <v>0</v>
      </c>
      <c r="H272" s="4">
        <v>150000</v>
      </c>
      <c r="I272" s="4">
        <v>250000</v>
      </c>
      <c r="J272" s="4">
        <v>0</v>
      </c>
      <c r="K272" s="4">
        <v>250000</v>
      </c>
    </row>
    <row r="273" spans="1:11" ht="33" customHeight="1" x14ac:dyDescent="0.3">
      <c r="A273" s="5" t="s">
        <v>369</v>
      </c>
      <c r="B273" s="6" t="s">
        <v>370</v>
      </c>
      <c r="C273" s="4">
        <v>504458.3</v>
      </c>
      <c r="D273" s="4">
        <v>0</v>
      </c>
      <c r="E273" s="4">
        <v>504458.3</v>
      </c>
      <c r="F273" s="4">
        <v>504458.3</v>
      </c>
      <c r="G273" s="4">
        <v>0</v>
      </c>
      <c r="H273" s="4">
        <v>504458.3</v>
      </c>
      <c r="I273" s="4">
        <v>504458.3</v>
      </c>
      <c r="J273" s="4">
        <v>0</v>
      </c>
      <c r="K273" s="4">
        <v>504458.3</v>
      </c>
    </row>
    <row r="274" spans="1:11" ht="39.6" x14ac:dyDescent="0.3">
      <c r="A274" s="5" t="s">
        <v>371</v>
      </c>
      <c r="B274" s="6" t="s">
        <v>372</v>
      </c>
      <c r="C274" s="4">
        <v>1557206.81372</v>
      </c>
      <c r="D274" s="4">
        <v>0</v>
      </c>
      <c r="E274" s="4">
        <v>1557206.81372</v>
      </c>
      <c r="F274" s="4">
        <v>1421334.9000000001</v>
      </c>
      <c r="G274" s="4">
        <v>0</v>
      </c>
      <c r="H274" s="4">
        <v>1421334.9000000001</v>
      </c>
      <c r="I274" s="4">
        <v>1421334.9000000001</v>
      </c>
      <c r="J274" s="4">
        <v>0</v>
      </c>
      <c r="K274" s="4">
        <v>1421334.9000000001</v>
      </c>
    </row>
    <row r="275" spans="1:11" ht="33" customHeight="1" x14ac:dyDescent="0.3">
      <c r="A275" s="5" t="s">
        <v>373</v>
      </c>
      <c r="B275" s="6" t="s">
        <v>374</v>
      </c>
      <c r="C275" s="4">
        <v>452790.72888000001</v>
      </c>
      <c r="D275" s="4">
        <v>0</v>
      </c>
      <c r="E275" s="4">
        <v>452790.72888000001</v>
      </c>
      <c r="F275" s="4">
        <v>1000000</v>
      </c>
      <c r="G275" s="4">
        <v>0</v>
      </c>
      <c r="H275" s="4">
        <v>1000000</v>
      </c>
      <c r="I275" s="4">
        <v>1000000</v>
      </c>
      <c r="J275" s="4">
        <v>264984</v>
      </c>
      <c r="K275" s="4">
        <v>1264984</v>
      </c>
    </row>
    <row r="276" spans="1:11" ht="66" x14ac:dyDescent="0.3">
      <c r="A276" s="5" t="s">
        <v>1664</v>
      </c>
      <c r="B276" s="6" t="s">
        <v>1665</v>
      </c>
      <c r="C276" s="28"/>
      <c r="D276" s="28"/>
      <c r="E276" s="28"/>
      <c r="F276" s="4">
        <v>1000000</v>
      </c>
      <c r="G276" s="4">
        <v>0</v>
      </c>
      <c r="H276" s="4">
        <v>1000000</v>
      </c>
      <c r="I276" s="4"/>
      <c r="J276" s="4"/>
      <c r="K276" s="4"/>
    </row>
    <row r="277" spans="1:11" ht="39.6" x14ac:dyDescent="0.3">
      <c r="A277" s="5" t="s">
        <v>1895</v>
      </c>
      <c r="B277" s="6" t="s">
        <v>1894</v>
      </c>
      <c r="C277" s="28"/>
      <c r="D277" s="28"/>
      <c r="E277" s="28"/>
      <c r="F277" s="4"/>
      <c r="G277" s="4"/>
      <c r="H277" s="4"/>
      <c r="I277" s="4">
        <v>1500000</v>
      </c>
      <c r="J277" s="4">
        <v>0</v>
      </c>
      <c r="K277" s="4">
        <v>1500000</v>
      </c>
    </row>
    <row r="278" spans="1:11" ht="26.4" x14ac:dyDescent="0.3">
      <c r="A278" s="5" t="s">
        <v>1849</v>
      </c>
      <c r="B278" s="6" t="s">
        <v>1848</v>
      </c>
      <c r="C278" s="4"/>
      <c r="D278" s="4"/>
      <c r="E278" s="4"/>
      <c r="F278" s="4"/>
      <c r="G278" s="4"/>
      <c r="H278" s="4"/>
      <c r="I278" s="4">
        <v>1500000</v>
      </c>
      <c r="J278" s="4">
        <v>0</v>
      </c>
      <c r="K278" s="4">
        <v>1500000</v>
      </c>
    </row>
    <row r="279" spans="1:11" x14ac:dyDescent="0.3">
      <c r="A279" s="7" t="s">
        <v>375</v>
      </c>
      <c r="B279" s="8" t="s">
        <v>376</v>
      </c>
      <c r="C279" s="13">
        <f t="shared" ref="C279:K279" si="61">C280+C311+C313</f>
        <v>118963186.08438998</v>
      </c>
      <c r="D279" s="13">
        <f t="shared" si="61"/>
        <v>7409740.1790500004</v>
      </c>
      <c r="E279" s="13">
        <f t="shared" si="61"/>
        <v>126372926.26343998</v>
      </c>
      <c r="F279" s="13">
        <f t="shared" si="61"/>
        <v>155315488</v>
      </c>
      <c r="G279" s="13">
        <f t="shared" si="61"/>
        <v>10495574.5</v>
      </c>
      <c r="H279" s="13">
        <f t="shared" si="61"/>
        <v>165811062.5</v>
      </c>
      <c r="I279" s="13">
        <f t="shared" si="61"/>
        <v>182625226.80000001</v>
      </c>
      <c r="J279" s="13">
        <f t="shared" si="61"/>
        <v>8619201.0999999996</v>
      </c>
      <c r="K279" s="13">
        <f t="shared" si="61"/>
        <v>191244427.89999998</v>
      </c>
    </row>
    <row r="280" spans="1:11" ht="13.8" x14ac:dyDescent="0.3">
      <c r="A280" s="15" t="s">
        <v>377</v>
      </c>
      <c r="B280" s="16" t="s">
        <v>378</v>
      </c>
      <c r="C280" s="3">
        <f t="shared" ref="C280:K280" si="62">SUM(C281:C310)</f>
        <v>29096885.453720007</v>
      </c>
      <c r="D280" s="3">
        <f t="shared" si="62"/>
        <v>7352292.1851900006</v>
      </c>
      <c r="E280" s="3">
        <f t="shared" si="62"/>
        <v>36449177.638909996</v>
      </c>
      <c r="F280" s="3">
        <f t="shared" si="62"/>
        <v>28117124.500000004</v>
      </c>
      <c r="G280" s="3">
        <f t="shared" si="62"/>
        <v>10495565.5</v>
      </c>
      <c r="H280" s="3">
        <f t="shared" si="62"/>
        <v>38612690</v>
      </c>
      <c r="I280" s="3">
        <f t="shared" si="62"/>
        <v>24760639.000000004</v>
      </c>
      <c r="J280" s="3">
        <f t="shared" si="62"/>
        <v>8619192.0999999996</v>
      </c>
      <c r="K280" s="3">
        <f t="shared" si="62"/>
        <v>33379831.099999998</v>
      </c>
    </row>
    <row r="281" spans="1:11" x14ac:dyDescent="0.3">
      <c r="A281" s="5" t="s">
        <v>379</v>
      </c>
      <c r="B281" s="6" t="s">
        <v>380</v>
      </c>
      <c r="C281" s="4">
        <v>124212.2697</v>
      </c>
      <c r="D281" s="4">
        <v>70040.933959999995</v>
      </c>
      <c r="E281" s="4">
        <v>194253.20366</v>
      </c>
      <c r="F281" s="4">
        <v>91982.7</v>
      </c>
      <c r="G281" s="4">
        <v>862.30000000000007</v>
      </c>
      <c r="H281" s="4">
        <v>92845</v>
      </c>
      <c r="I281" s="4">
        <v>141730.1</v>
      </c>
      <c r="J281" s="4">
        <v>818.4</v>
      </c>
      <c r="K281" s="4">
        <v>142548.5</v>
      </c>
    </row>
    <row r="282" spans="1:11" ht="18.600000000000001" customHeight="1" x14ac:dyDescent="0.3">
      <c r="A282" s="5" t="s">
        <v>381</v>
      </c>
      <c r="B282" s="6" t="s">
        <v>1896</v>
      </c>
      <c r="C282" s="4">
        <v>74359.005019999997</v>
      </c>
      <c r="D282" s="4">
        <v>78670.312870000009</v>
      </c>
      <c r="E282" s="4">
        <v>153029.31788999998</v>
      </c>
      <c r="F282" s="4">
        <v>75353.600000000006</v>
      </c>
      <c r="G282" s="4">
        <v>102841.8</v>
      </c>
      <c r="H282" s="4">
        <v>178195.4</v>
      </c>
      <c r="I282" s="4">
        <v>74543.600000000006</v>
      </c>
      <c r="J282" s="4">
        <v>118960.40000000001</v>
      </c>
      <c r="K282" s="4">
        <v>193504</v>
      </c>
    </row>
    <row r="283" spans="1:11" x14ac:dyDescent="0.3">
      <c r="A283" s="5" t="s">
        <v>382</v>
      </c>
      <c r="B283" s="6" t="s">
        <v>383</v>
      </c>
      <c r="C283" s="4">
        <v>2798120.1957399999</v>
      </c>
      <c r="D283" s="4">
        <v>1417450.4211900001</v>
      </c>
      <c r="E283" s="4">
        <v>4215570.6169299996</v>
      </c>
      <c r="F283" s="4">
        <v>2121032.7999999998</v>
      </c>
      <c r="G283" s="4">
        <v>523679.9</v>
      </c>
      <c r="H283" s="4">
        <v>2644712.7000000002</v>
      </c>
      <c r="I283" s="4">
        <v>2770509.2</v>
      </c>
      <c r="J283" s="4">
        <v>573741.19999999995</v>
      </c>
      <c r="K283" s="4">
        <v>3344250.4</v>
      </c>
    </row>
    <row r="284" spans="1:11" ht="39.6" x14ac:dyDescent="0.3">
      <c r="A284" s="5" t="s">
        <v>384</v>
      </c>
      <c r="B284" s="6" t="s">
        <v>385</v>
      </c>
      <c r="C284" s="20">
        <v>1371268.0572800001</v>
      </c>
      <c r="D284" s="20">
        <v>4353882.82859</v>
      </c>
      <c r="E284" s="20">
        <v>5725150.8858700003</v>
      </c>
      <c r="F284" s="20">
        <v>1659640.9000000001</v>
      </c>
      <c r="G284" s="20">
        <v>5403992</v>
      </c>
      <c r="H284" s="20">
        <v>7063632.9000000004</v>
      </c>
      <c r="I284" s="4">
        <v>2095576.9000000001</v>
      </c>
      <c r="J284" s="4">
        <v>5980420.1000000006</v>
      </c>
      <c r="K284" s="4">
        <v>8075997</v>
      </c>
    </row>
    <row r="285" spans="1:11" ht="39.6" x14ac:dyDescent="0.3">
      <c r="A285" s="5" t="s">
        <v>386</v>
      </c>
      <c r="B285" s="6" t="s">
        <v>387</v>
      </c>
      <c r="C285" s="20">
        <v>229817.93912</v>
      </c>
      <c r="D285" s="20">
        <v>208047.58719999998</v>
      </c>
      <c r="E285" s="20">
        <v>437865.52632</v>
      </c>
      <c r="F285" s="20">
        <v>288955.40000000002</v>
      </c>
      <c r="G285" s="20">
        <v>257511.2</v>
      </c>
      <c r="H285" s="20">
        <v>546466.6</v>
      </c>
      <c r="I285" s="4"/>
      <c r="J285" s="4"/>
      <c r="K285" s="4"/>
    </row>
    <row r="286" spans="1:11" x14ac:dyDescent="0.3">
      <c r="A286" s="5" t="s">
        <v>388</v>
      </c>
      <c r="B286" s="6" t="s">
        <v>389</v>
      </c>
      <c r="C286" s="20">
        <v>104848.38619</v>
      </c>
      <c r="D286" s="20">
        <v>111.78447</v>
      </c>
      <c r="E286" s="20">
        <v>104960.17066</v>
      </c>
      <c r="F286" s="20">
        <v>362114.3</v>
      </c>
      <c r="G286" s="20">
        <v>0</v>
      </c>
      <c r="H286" s="20">
        <v>362114.3</v>
      </c>
      <c r="I286" s="4">
        <v>22975.100000000002</v>
      </c>
      <c r="J286" s="4">
        <v>0</v>
      </c>
      <c r="K286" s="4">
        <v>22975.100000000002</v>
      </c>
    </row>
    <row r="287" spans="1:11" ht="26.4" x14ac:dyDescent="0.3">
      <c r="A287" s="5" t="s">
        <v>1668</v>
      </c>
      <c r="B287" s="6" t="s">
        <v>1669</v>
      </c>
      <c r="C287" s="20"/>
      <c r="D287" s="20"/>
      <c r="E287" s="20"/>
      <c r="F287" s="20">
        <v>700000</v>
      </c>
      <c r="G287" s="20">
        <v>805000</v>
      </c>
      <c r="H287" s="20">
        <v>1505000</v>
      </c>
      <c r="I287" s="4"/>
      <c r="J287" s="4"/>
      <c r="K287" s="4"/>
    </row>
    <row r="288" spans="1:11" ht="26.4" x14ac:dyDescent="0.3">
      <c r="A288" s="5" t="s">
        <v>390</v>
      </c>
      <c r="B288" s="6" t="s">
        <v>391</v>
      </c>
      <c r="C288" s="20">
        <v>1077184.8617400001</v>
      </c>
      <c r="D288" s="20">
        <v>195322.53247000001</v>
      </c>
      <c r="E288" s="20">
        <v>1272507.3942100001</v>
      </c>
      <c r="F288" s="20">
        <v>1727211.2</v>
      </c>
      <c r="G288" s="20">
        <v>9572.2000000000007</v>
      </c>
      <c r="H288" s="20">
        <v>1736783.4000000001</v>
      </c>
      <c r="I288" s="4">
        <v>1726190.3</v>
      </c>
      <c r="J288" s="4">
        <v>49340.3</v>
      </c>
      <c r="K288" s="4">
        <v>1775530.6</v>
      </c>
    </row>
    <row r="289" spans="1:11" ht="31.8" customHeight="1" x14ac:dyDescent="0.3">
      <c r="A289" s="5" t="s">
        <v>1666</v>
      </c>
      <c r="B289" s="6" t="s">
        <v>1667</v>
      </c>
      <c r="C289" s="20"/>
      <c r="D289" s="20"/>
      <c r="E289" s="20"/>
      <c r="F289" s="20">
        <v>100000</v>
      </c>
      <c r="G289" s="20">
        <v>0</v>
      </c>
      <c r="H289" s="20">
        <v>100000</v>
      </c>
      <c r="I289" s="20"/>
      <c r="J289" s="20"/>
      <c r="K289" s="20"/>
    </row>
    <row r="290" spans="1:11" ht="39.6" x14ac:dyDescent="0.3">
      <c r="A290" s="5" t="s">
        <v>392</v>
      </c>
      <c r="B290" s="6" t="s">
        <v>393</v>
      </c>
      <c r="C290" s="20">
        <v>1306.1579999999999</v>
      </c>
      <c r="D290" s="20">
        <v>0</v>
      </c>
      <c r="E290" s="20">
        <v>1306.1579999999999</v>
      </c>
      <c r="F290" s="20">
        <v>104724.6</v>
      </c>
      <c r="G290" s="20">
        <v>0</v>
      </c>
      <c r="H290" s="20">
        <v>104724.6</v>
      </c>
      <c r="I290" s="20"/>
      <c r="J290" s="20"/>
      <c r="K290" s="20"/>
    </row>
    <row r="291" spans="1:11" ht="66" x14ac:dyDescent="0.3">
      <c r="A291" s="5" t="s">
        <v>1437</v>
      </c>
      <c r="B291" s="6" t="s">
        <v>1438</v>
      </c>
      <c r="C291" s="20">
        <v>2302620</v>
      </c>
      <c r="D291" s="20">
        <v>0</v>
      </c>
      <c r="E291" s="20">
        <v>2302620</v>
      </c>
      <c r="F291" s="20"/>
      <c r="G291" s="20"/>
      <c r="H291" s="20"/>
      <c r="I291" s="20"/>
      <c r="J291" s="20"/>
      <c r="K291" s="20"/>
    </row>
    <row r="292" spans="1:11" ht="59.4" customHeight="1" x14ac:dyDescent="0.3">
      <c r="A292" s="5" t="s">
        <v>394</v>
      </c>
      <c r="B292" s="6" t="s">
        <v>395</v>
      </c>
      <c r="C292" s="20">
        <v>1820110.0856900001</v>
      </c>
      <c r="D292" s="20">
        <v>215801.85688000001</v>
      </c>
      <c r="E292" s="20">
        <v>2035911.94257</v>
      </c>
      <c r="F292" s="20">
        <v>1627696.7</v>
      </c>
      <c r="G292" s="20">
        <v>55264.9</v>
      </c>
      <c r="H292" s="20">
        <v>1682961.6</v>
      </c>
      <c r="I292" s="4">
        <v>1731682.7</v>
      </c>
      <c r="J292" s="4">
        <v>85835</v>
      </c>
      <c r="K292" s="4">
        <v>1817517.7</v>
      </c>
    </row>
    <row r="293" spans="1:11" ht="26.4" x14ac:dyDescent="0.3">
      <c r="A293" s="5" t="s">
        <v>396</v>
      </c>
      <c r="B293" s="6" t="s">
        <v>397</v>
      </c>
      <c r="C293" s="4">
        <v>460761.54388000001</v>
      </c>
      <c r="D293" s="4">
        <v>5609.7977599999995</v>
      </c>
      <c r="E293" s="4">
        <v>466371.34164</v>
      </c>
      <c r="F293" s="4">
        <v>573390.4</v>
      </c>
      <c r="G293" s="4">
        <v>22828.600000000002</v>
      </c>
      <c r="H293" s="4">
        <v>596219</v>
      </c>
      <c r="I293" s="4">
        <v>614777.80000000005</v>
      </c>
      <c r="J293" s="4">
        <v>23461.8</v>
      </c>
      <c r="K293" s="4">
        <v>638239.6</v>
      </c>
    </row>
    <row r="294" spans="1:11" ht="92.4" x14ac:dyDescent="0.3">
      <c r="A294" s="26" t="s">
        <v>1439</v>
      </c>
      <c r="B294" s="27" t="s">
        <v>1440</v>
      </c>
      <c r="C294" s="20">
        <v>5307744.5626400001</v>
      </c>
      <c r="D294" s="20">
        <v>0</v>
      </c>
      <c r="E294" s="20">
        <v>5307744.5626400001</v>
      </c>
      <c r="F294" s="20"/>
      <c r="G294" s="20"/>
      <c r="H294" s="20"/>
      <c r="I294" s="4"/>
      <c r="J294" s="4"/>
      <c r="K294" s="4"/>
    </row>
    <row r="295" spans="1:11" ht="57" customHeight="1" x14ac:dyDescent="0.3">
      <c r="A295" s="26" t="s">
        <v>398</v>
      </c>
      <c r="B295" s="6" t="s">
        <v>399</v>
      </c>
      <c r="C295" s="20">
        <v>141322.68621000001</v>
      </c>
      <c r="D295" s="20">
        <v>18043.390910000002</v>
      </c>
      <c r="E295" s="20">
        <v>159366.07712</v>
      </c>
      <c r="F295" s="20">
        <v>175275.4</v>
      </c>
      <c r="G295" s="20">
        <v>28212.400000000001</v>
      </c>
      <c r="H295" s="20">
        <v>203487.80000000002</v>
      </c>
      <c r="I295" s="4">
        <v>187256.30000000002</v>
      </c>
      <c r="J295" s="4">
        <v>33759.9</v>
      </c>
      <c r="K295" s="4">
        <v>221016.2</v>
      </c>
    </row>
    <row r="296" spans="1:11" ht="35.4" customHeight="1" x14ac:dyDescent="0.3">
      <c r="A296" s="26" t="s">
        <v>400</v>
      </c>
      <c r="B296" s="6" t="s">
        <v>1925</v>
      </c>
      <c r="C296" s="20">
        <v>728068</v>
      </c>
      <c r="D296" s="20">
        <v>0</v>
      </c>
      <c r="E296" s="20">
        <v>728068</v>
      </c>
      <c r="F296" s="20">
        <v>3193131.7</v>
      </c>
      <c r="G296" s="20">
        <v>0</v>
      </c>
      <c r="H296" s="20">
        <v>3193131.7</v>
      </c>
      <c r="I296" s="4"/>
      <c r="J296" s="4"/>
      <c r="K296" s="4"/>
    </row>
    <row r="297" spans="1:11" ht="135.6" customHeight="1" x14ac:dyDescent="0.3">
      <c r="A297" s="26" t="s">
        <v>1441</v>
      </c>
      <c r="B297" s="27" t="s">
        <v>1442</v>
      </c>
      <c r="C297" s="20">
        <v>3288630.2818700001</v>
      </c>
      <c r="D297" s="20">
        <v>0</v>
      </c>
      <c r="E297" s="20">
        <v>3288630.2818700001</v>
      </c>
      <c r="F297" s="20"/>
      <c r="G297" s="20"/>
      <c r="H297" s="20"/>
      <c r="I297" s="4"/>
      <c r="J297" s="4"/>
      <c r="K297" s="4"/>
    </row>
    <row r="298" spans="1:11" ht="59.4" customHeight="1" x14ac:dyDescent="0.3">
      <c r="A298" s="26" t="s">
        <v>1443</v>
      </c>
      <c r="B298" s="27" t="s">
        <v>1444</v>
      </c>
      <c r="C298" s="20">
        <v>84000</v>
      </c>
      <c r="D298" s="20">
        <v>0</v>
      </c>
      <c r="E298" s="20">
        <v>84000</v>
      </c>
      <c r="F298" s="20"/>
      <c r="G298" s="20"/>
      <c r="H298" s="20"/>
      <c r="I298" s="4"/>
      <c r="J298" s="4"/>
      <c r="K298" s="4"/>
    </row>
    <row r="299" spans="1:11" ht="33.6" customHeight="1" x14ac:dyDescent="0.3">
      <c r="A299" s="26" t="s">
        <v>1670</v>
      </c>
      <c r="B299" s="6" t="s">
        <v>1671</v>
      </c>
      <c r="C299" s="20"/>
      <c r="D299" s="20"/>
      <c r="E299" s="20"/>
      <c r="F299" s="20">
        <v>2600000</v>
      </c>
      <c r="G299" s="20">
        <v>0</v>
      </c>
      <c r="H299" s="20">
        <v>2600000</v>
      </c>
      <c r="I299" s="4">
        <v>2600000</v>
      </c>
      <c r="J299" s="4">
        <v>0</v>
      </c>
      <c r="K299" s="4">
        <v>2600000</v>
      </c>
    </row>
    <row r="300" spans="1:11" ht="65.400000000000006" customHeight="1" x14ac:dyDescent="0.3">
      <c r="A300" s="26" t="s">
        <v>401</v>
      </c>
      <c r="B300" s="27" t="s">
        <v>1445</v>
      </c>
      <c r="C300" s="20">
        <v>276415.94238999998</v>
      </c>
      <c r="D300" s="20">
        <v>0</v>
      </c>
      <c r="E300" s="20">
        <v>276415.94238999998</v>
      </c>
      <c r="F300" s="20"/>
      <c r="G300" s="20"/>
      <c r="H300" s="20"/>
      <c r="I300" s="4"/>
      <c r="J300" s="4"/>
      <c r="K300" s="4"/>
    </row>
    <row r="301" spans="1:11" ht="33.6" customHeight="1" x14ac:dyDescent="0.3">
      <c r="A301" s="26" t="s">
        <v>1672</v>
      </c>
      <c r="B301" s="27" t="s">
        <v>1673</v>
      </c>
      <c r="C301" s="20"/>
      <c r="D301" s="20"/>
      <c r="E301" s="20"/>
      <c r="F301" s="20">
        <v>100000</v>
      </c>
      <c r="G301" s="20">
        <v>0</v>
      </c>
      <c r="H301" s="20">
        <v>100000</v>
      </c>
      <c r="I301" s="4">
        <v>300000</v>
      </c>
      <c r="J301" s="4">
        <v>0</v>
      </c>
      <c r="K301" s="4">
        <v>300000</v>
      </c>
    </row>
    <row r="302" spans="1:11" ht="26.4" x14ac:dyDescent="0.3">
      <c r="A302" s="26" t="s">
        <v>402</v>
      </c>
      <c r="B302" s="27" t="s">
        <v>403</v>
      </c>
      <c r="C302" s="20">
        <v>51572.691159999995</v>
      </c>
      <c r="D302" s="20">
        <v>71624.93759999999</v>
      </c>
      <c r="E302" s="20">
        <v>123197.62876000001</v>
      </c>
      <c r="F302" s="20">
        <v>143837.4</v>
      </c>
      <c r="G302" s="20">
        <v>1877.6000000000001</v>
      </c>
      <c r="H302" s="20">
        <v>145715</v>
      </c>
      <c r="I302" s="4">
        <v>140528.29999999999</v>
      </c>
      <c r="J302" s="4">
        <v>1925.1000000000001</v>
      </c>
      <c r="K302" s="4">
        <v>142453.4</v>
      </c>
    </row>
    <row r="303" spans="1:11" x14ac:dyDescent="0.3">
      <c r="A303" s="26" t="s">
        <v>404</v>
      </c>
      <c r="B303" s="27" t="s">
        <v>405</v>
      </c>
      <c r="C303" s="20">
        <v>1115850.2388499998</v>
      </c>
      <c r="D303" s="20">
        <v>0</v>
      </c>
      <c r="E303" s="20">
        <v>1115850.2388499998</v>
      </c>
      <c r="F303" s="20">
        <v>700000</v>
      </c>
      <c r="G303" s="20">
        <v>0</v>
      </c>
      <c r="H303" s="20">
        <v>700000</v>
      </c>
      <c r="I303" s="4">
        <v>700000</v>
      </c>
      <c r="J303" s="4">
        <v>0</v>
      </c>
      <c r="K303" s="4">
        <v>700000</v>
      </c>
    </row>
    <row r="304" spans="1:11" ht="26.4" x14ac:dyDescent="0.3">
      <c r="A304" s="26" t="s">
        <v>406</v>
      </c>
      <c r="B304" s="6" t="s">
        <v>407</v>
      </c>
      <c r="C304" s="20">
        <v>7028740.2156699998</v>
      </c>
      <c r="D304" s="20">
        <v>0</v>
      </c>
      <c r="E304" s="20">
        <v>7028740.2156699998</v>
      </c>
      <c r="F304" s="20">
        <v>9645130.6000000015</v>
      </c>
      <c r="G304" s="20">
        <v>830192.20000000007</v>
      </c>
      <c r="H304" s="20">
        <v>10475322.800000001</v>
      </c>
      <c r="I304" s="4">
        <v>10807378.700000001</v>
      </c>
      <c r="J304" s="4">
        <v>375600</v>
      </c>
      <c r="K304" s="4">
        <v>11182978.700000001</v>
      </c>
    </row>
    <row r="305" spans="1:11" ht="26.4" x14ac:dyDescent="0.3">
      <c r="A305" s="26" t="s">
        <v>408</v>
      </c>
      <c r="B305" s="6" t="s">
        <v>409</v>
      </c>
      <c r="C305" s="20">
        <v>42820.250110000001</v>
      </c>
      <c r="D305" s="20">
        <v>3736.8996200000001</v>
      </c>
      <c r="E305" s="20">
        <v>46557.149729999997</v>
      </c>
      <c r="F305" s="20">
        <v>53484.6</v>
      </c>
      <c r="G305" s="20">
        <v>3518.9</v>
      </c>
      <c r="H305" s="20">
        <v>57003.5</v>
      </c>
      <c r="I305" s="4">
        <v>57976.4</v>
      </c>
      <c r="J305" s="4">
        <v>3317.8</v>
      </c>
      <c r="K305" s="4">
        <v>61294.200000000004</v>
      </c>
    </row>
    <row r="306" spans="1:11" ht="39.6" x14ac:dyDescent="0.3">
      <c r="A306" s="26" t="s">
        <v>410</v>
      </c>
      <c r="B306" s="6" t="s">
        <v>411</v>
      </c>
      <c r="C306" s="20">
        <v>133796.73019999999</v>
      </c>
      <c r="D306" s="20">
        <v>0</v>
      </c>
      <c r="E306" s="20">
        <v>133796.73019999999</v>
      </c>
      <c r="F306" s="20">
        <v>501964.2</v>
      </c>
      <c r="G306" s="20">
        <v>0</v>
      </c>
      <c r="H306" s="20">
        <v>501964.2</v>
      </c>
      <c r="I306" s="4">
        <v>789513.6</v>
      </c>
      <c r="J306" s="4">
        <v>0</v>
      </c>
      <c r="K306" s="4">
        <v>789513.6</v>
      </c>
    </row>
    <row r="307" spans="1:11" x14ac:dyDescent="0.3">
      <c r="A307" s="26" t="s">
        <v>412</v>
      </c>
      <c r="B307" s="6" t="s">
        <v>413</v>
      </c>
      <c r="C307" s="20">
        <v>0</v>
      </c>
      <c r="D307" s="20">
        <v>713948.90166999993</v>
      </c>
      <c r="E307" s="20">
        <v>713948.90166999993</v>
      </c>
      <c r="F307" s="20">
        <v>0</v>
      </c>
      <c r="G307" s="20">
        <v>2450211.5</v>
      </c>
      <c r="H307" s="20">
        <v>2450211.5</v>
      </c>
      <c r="I307" s="4">
        <v>0</v>
      </c>
      <c r="J307" s="4">
        <v>1372012.1</v>
      </c>
      <c r="K307" s="4">
        <v>1372012.1</v>
      </c>
    </row>
    <row r="308" spans="1:11" ht="52.8" x14ac:dyDescent="0.3">
      <c r="A308" s="26" t="s">
        <v>1446</v>
      </c>
      <c r="B308" s="27" t="s">
        <v>1384</v>
      </c>
      <c r="C308" s="20">
        <v>34874.050139999999</v>
      </c>
      <c r="D308" s="20">
        <v>0</v>
      </c>
      <c r="E308" s="20">
        <v>34874.050139999999</v>
      </c>
      <c r="F308" s="20"/>
      <c r="G308" s="20"/>
      <c r="H308" s="20"/>
      <c r="I308" s="4"/>
      <c r="J308" s="4"/>
      <c r="K308" s="4"/>
    </row>
    <row r="309" spans="1:11" ht="39.6" x14ac:dyDescent="0.3">
      <c r="A309" s="26" t="s">
        <v>414</v>
      </c>
      <c r="B309" s="27" t="s">
        <v>415</v>
      </c>
      <c r="C309" s="20">
        <v>498441.30212000001</v>
      </c>
      <c r="D309" s="20">
        <v>0</v>
      </c>
      <c r="E309" s="20">
        <v>498441.30212000001</v>
      </c>
      <c r="F309" s="20">
        <v>1240000</v>
      </c>
      <c r="G309" s="20">
        <v>0</v>
      </c>
      <c r="H309" s="20">
        <v>1240000</v>
      </c>
      <c r="I309" s="4"/>
      <c r="J309" s="4"/>
      <c r="K309" s="4"/>
    </row>
    <row r="310" spans="1:11" ht="66" x14ac:dyDescent="0.3">
      <c r="A310" s="26" t="s">
        <v>1674</v>
      </c>
      <c r="B310" s="27" t="s">
        <v>1675</v>
      </c>
      <c r="C310" s="20"/>
      <c r="D310" s="20"/>
      <c r="E310" s="20"/>
      <c r="F310" s="20">
        <v>332198</v>
      </c>
      <c r="G310" s="20">
        <v>0</v>
      </c>
      <c r="H310" s="20">
        <v>332198</v>
      </c>
      <c r="I310" s="4"/>
      <c r="J310" s="4"/>
      <c r="K310" s="4"/>
    </row>
    <row r="311" spans="1:11" ht="27.6" x14ac:dyDescent="0.3">
      <c r="A311" s="15" t="s">
        <v>416</v>
      </c>
      <c r="B311" s="16" t="s">
        <v>417</v>
      </c>
      <c r="C311" s="3">
        <f t="shared" ref="C311:K311" si="63">C312</f>
        <v>116256.8958</v>
      </c>
      <c r="D311" s="3">
        <f t="shared" si="63"/>
        <v>0</v>
      </c>
      <c r="E311" s="3">
        <f t="shared" si="63"/>
        <v>116256.8958</v>
      </c>
      <c r="F311" s="3">
        <f t="shared" si="63"/>
        <v>116203.1</v>
      </c>
      <c r="G311" s="3">
        <f t="shared" si="63"/>
        <v>0</v>
      </c>
      <c r="H311" s="3">
        <f t="shared" si="63"/>
        <v>116203.1</v>
      </c>
      <c r="I311" s="3">
        <f t="shared" si="63"/>
        <v>123114.7</v>
      </c>
      <c r="J311" s="3">
        <f t="shared" si="63"/>
        <v>0</v>
      </c>
      <c r="K311" s="3">
        <f t="shared" si="63"/>
        <v>123114.7</v>
      </c>
    </row>
    <row r="312" spans="1:11" ht="26.4" x14ac:dyDescent="0.3">
      <c r="A312" s="5" t="s">
        <v>418</v>
      </c>
      <c r="B312" s="6" t="s">
        <v>419</v>
      </c>
      <c r="C312" s="4">
        <v>116256.8958</v>
      </c>
      <c r="D312" s="4">
        <v>0</v>
      </c>
      <c r="E312" s="4">
        <v>116256.8958</v>
      </c>
      <c r="F312" s="4">
        <v>116203.1</v>
      </c>
      <c r="G312" s="4">
        <v>0</v>
      </c>
      <c r="H312" s="4">
        <v>116203.1</v>
      </c>
      <c r="I312" s="4">
        <v>123114.7</v>
      </c>
      <c r="J312" s="4">
        <v>0</v>
      </c>
      <c r="K312" s="4">
        <v>123114.7</v>
      </c>
    </row>
    <row r="313" spans="1:11" ht="13.8" x14ac:dyDescent="0.3">
      <c r="A313" s="15" t="s">
        <v>420</v>
      </c>
      <c r="B313" s="16" t="s">
        <v>421</v>
      </c>
      <c r="C313" s="3">
        <f t="shared" ref="C313:K313" si="64">C314+C315</f>
        <v>89750043.734869987</v>
      </c>
      <c r="D313" s="3">
        <f t="shared" si="64"/>
        <v>57447.993860000002</v>
      </c>
      <c r="E313" s="3">
        <f t="shared" si="64"/>
        <v>89807491.728729993</v>
      </c>
      <c r="F313" s="3">
        <f t="shared" si="64"/>
        <v>127082160.40000001</v>
      </c>
      <c r="G313" s="3">
        <f t="shared" si="64"/>
        <v>9</v>
      </c>
      <c r="H313" s="3">
        <f t="shared" si="64"/>
        <v>127082169.40000001</v>
      </c>
      <c r="I313" s="3">
        <f t="shared" si="64"/>
        <v>157741473.09999999</v>
      </c>
      <c r="J313" s="3">
        <f t="shared" si="64"/>
        <v>9</v>
      </c>
      <c r="K313" s="3">
        <f t="shared" si="64"/>
        <v>157741482.09999999</v>
      </c>
    </row>
    <row r="314" spans="1:11" ht="30.6" customHeight="1" x14ac:dyDescent="0.3">
      <c r="A314" s="5" t="s">
        <v>422</v>
      </c>
      <c r="B314" s="6" t="s">
        <v>423</v>
      </c>
      <c r="C314" s="4">
        <v>216867.94397999998</v>
      </c>
      <c r="D314" s="4">
        <v>57447.993860000002</v>
      </c>
      <c r="E314" s="4">
        <v>274315.93783999997</v>
      </c>
      <c r="F314" s="4">
        <v>337950.3</v>
      </c>
      <c r="G314" s="4">
        <v>9</v>
      </c>
      <c r="H314" s="4">
        <v>337959.3</v>
      </c>
      <c r="I314" s="4">
        <v>222883.5</v>
      </c>
      <c r="J314" s="4">
        <v>9</v>
      </c>
      <c r="K314" s="4">
        <v>222892.5</v>
      </c>
    </row>
    <row r="315" spans="1:11" ht="26.4" x14ac:dyDescent="0.3">
      <c r="A315" s="5" t="s">
        <v>424</v>
      </c>
      <c r="B315" s="6" t="s">
        <v>425</v>
      </c>
      <c r="C315" s="4">
        <v>89533175.790889993</v>
      </c>
      <c r="D315" s="4">
        <v>0</v>
      </c>
      <c r="E315" s="4">
        <v>89533175.790889993</v>
      </c>
      <c r="F315" s="4">
        <v>126744210.10000001</v>
      </c>
      <c r="G315" s="4">
        <v>0</v>
      </c>
      <c r="H315" s="4">
        <v>126744210.10000001</v>
      </c>
      <c r="I315" s="4">
        <v>157518589.59999999</v>
      </c>
      <c r="J315" s="4">
        <v>0</v>
      </c>
      <c r="K315" s="4">
        <v>157518589.59999999</v>
      </c>
    </row>
    <row r="316" spans="1:11" ht="26.4" x14ac:dyDescent="0.3">
      <c r="A316" s="7" t="s">
        <v>426</v>
      </c>
      <c r="B316" s="8" t="s">
        <v>427</v>
      </c>
      <c r="C316" s="13">
        <f t="shared" ref="C316:K316" si="65">C317</f>
        <v>21000364.827229999</v>
      </c>
      <c r="D316" s="13">
        <f t="shared" si="65"/>
        <v>839717.02033000009</v>
      </c>
      <c r="E316" s="13">
        <f t="shared" si="65"/>
        <v>21840081.84756</v>
      </c>
      <c r="F316" s="13">
        <f t="shared" si="65"/>
        <v>2942887.3000000003</v>
      </c>
      <c r="G316" s="13">
        <f t="shared" si="65"/>
        <v>555027.89999999991</v>
      </c>
      <c r="H316" s="13">
        <f t="shared" si="65"/>
        <v>3497915.2</v>
      </c>
      <c r="I316" s="13">
        <f t="shared" si="65"/>
        <v>2190377.7999999998</v>
      </c>
      <c r="J316" s="13">
        <f t="shared" si="65"/>
        <v>240786.30000000002</v>
      </c>
      <c r="K316" s="13">
        <f t="shared" si="65"/>
        <v>2431164.0999999996</v>
      </c>
    </row>
    <row r="317" spans="1:11" ht="27.6" x14ac:dyDescent="0.3">
      <c r="A317" s="15" t="s">
        <v>428</v>
      </c>
      <c r="B317" s="16" t="s">
        <v>427</v>
      </c>
      <c r="C317" s="3">
        <f t="shared" ref="C317:K317" si="66">SUM(C318:C326)</f>
        <v>21000364.827229999</v>
      </c>
      <c r="D317" s="3">
        <f t="shared" si="66"/>
        <v>839717.02033000009</v>
      </c>
      <c r="E317" s="3">
        <f t="shared" si="66"/>
        <v>21840081.84756</v>
      </c>
      <c r="F317" s="3">
        <f t="shared" si="66"/>
        <v>2942887.3000000003</v>
      </c>
      <c r="G317" s="3">
        <f t="shared" si="66"/>
        <v>555027.89999999991</v>
      </c>
      <c r="H317" s="3">
        <f t="shared" si="66"/>
        <v>3497915.2</v>
      </c>
      <c r="I317" s="3">
        <f t="shared" si="66"/>
        <v>2190377.7999999998</v>
      </c>
      <c r="J317" s="3">
        <f t="shared" si="66"/>
        <v>240786.30000000002</v>
      </c>
      <c r="K317" s="3">
        <f t="shared" si="66"/>
        <v>2431164.0999999996</v>
      </c>
    </row>
    <row r="318" spans="1:11" x14ac:dyDescent="0.3">
      <c r="A318" s="26" t="s">
        <v>429</v>
      </c>
      <c r="B318" s="27" t="s">
        <v>430</v>
      </c>
      <c r="C318" s="20">
        <v>14551322.56236</v>
      </c>
      <c r="D318" s="20">
        <v>0</v>
      </c>
      <c r="E318" s="20">
        <v>14551322.56236</v>
      </c>
      <c r="F318" s="20"/>
      <c r="G318" s="20"/>
      <c r="H318" s="20"/>
      <c r="I318" s="4"/>
      <c r="J318" s="4"/>
      <c r="K318" s="4"/>
    </row>
    <row r="319" spans="1:11" ht="39.6" x14ac:dyDescent="0.3">
      <c r="A319" s="26" t="s">
        <v>431</v>
      </c>
      <c r="B319" s="6" t="s">
        <v>432</v>
      </c>
      <c r="C319" s="20">
        <v>3549249.9592499998</v>
      </c>
      <c r="D319" s="20">
        <v>0</v>
      </c>
      <c r="E319" s="20">
        <v>3549249.9592499998</v>
      </c>
      <c r="F319" s="20">
        <v>2942887.3000000003</v>
      </c>
      <c r="G319" s="20">
        <v>0</v>
      </c>
      <c r="H319" s="20">
        <v>2942887.3000000003</v>
      </c>
      <c r="I319" s="4">
        <v>2190377.7999999998</v>
      </c>
      <c r="J319" s="4">
        <v>0</v>
      </c>
      <c r="K319" s="4">
        <v>2190377.7999999998</v>
      </c>
    </row>
    <row r="320" spans="1:11" ht="67.2" customHeight="1" x14ac:dyDescent="0.3">
      <c r="A320" s="26" t="s">
        <v>433</v>
      </c>
      <c r="B320" s="27" t="s">
        <v>1447</v>
      </c>
      <c r="C320" s="20">
        <v>8611.5799900000002</v>
      </c>
      <c r="D320" s="20">
        <v>0</v>
      </c>
      <c r="E320" s="20">
        <v>8611.5799900000002</v>
      </c>
      <c r="F320" s="20"/>
      <c r="G320" s="20"/>
      <c r="H320" s="20"/>
      <c r="I320" s="4"/>
      <c r="J320" s="4"/>
      <c r="K320" s="4"/>
    </row>
    <row r="321" spans="1:11" ht="66" x14ac:dyDescent="0.3">
      <c r="A321" s="26" t="s">
        <v>1448</v>
      </c>
      <c r="B321" s="27" t="s">
        <v>1449</v>
      </c>
      <c r="C321" s="20">
        <v>169096.61569999999</v>
      </c>
      <c r="D321" s="20">
        <v>0</v>
      </c>
      <c r="E321" s="20">
        <v>169096.61569999999</v>
      </c>
      <c r="F321" s="20"/>
      <c r="G321" s="20"/>
      <c r="H321" s="20"/>
      <c r="I321" s="4"/>
      <c r="J321" s="4"/>
      <c r="K321" s="4"/>
    </row>
    <row r="322" spans="1:11" ht="92.4" x14ac:dyDescent="0.3">
      <c r="A322" s="26" t="s">
        <v>1450</v>
      </c>
      <c r="B322" s="27" t="s">
        <v>1451</v>
      </c>
      <c r="C322" s="20">
        <v>1419309.1544100002</v>
      </c>
      <c r="D322" s="20">
        <v>0</v>
      </c>
      <c r="E322" s="20">
        <v>1419309.1544100002</v>
      </c>
      <c r="F322" s="20"/>
      <c r="G322" s="20"/>
      <c r="H322" s="20"/>
      <c r="I322" s="4"/>
      <c r="J322" s="4"/>
      <c r="K322" s="4"/>
    </row>
    <row r="323" spans="1:11" ht="105.6" x14ac:dyDescent="0.3">
      <c r="A323" s="26" t="s">
        <v>1452</v>
      </c>
      <c r="B323" s="27" t="s">
        <v>1453</v>
      </c>
      <c r="C323" s="20">
        <v>231212.52512999999</v>
      </c>
      <c r="D323" s="20">
        <v>0</v>
      </c>
      <c r="E323" s="20">
        <v>231212.52512999999</v>
      </c>
      <c r="F323" s="20"/>
      <c r="G323" s="20"/>
      <c r="H323" s="20"/>
      <c r="I323" s="4"/>
      <c r="J323" s="4"/>
      <c r="K323" s="4"/>
    </row>
    <row r="324" spans="1:11" ht="105.6" x14ac:dyDescent="0.3">
      <c r="A324" s="26" t="s">
        <v>1454</v>
      </c>
      <c r="B324" s="27" t="s">
        <v>1455</v>
      </c>
      <c r="C324" s="20">
        <v>50388.275390000003</v>
      </c>
      <c r="D324" s="20">
        <v>0</v>
      </c>
      <c r="E324" s="20">
        <v>50388.275390000003</v>
      </c>
      <c r="F324" s="20"/>
      <c r="G324" s="20"/>
      <c r="H324" s="20"/>
      <c r="I324" s="4"/>
      <c r="J324" s="4"/>
      <c r="K324" s="4"/>
    </row>
    <row r="325" spans="1:11" ht="105.6" x14ac:dyDescent="0.3">
      <c r="A325" s="26" t="s">
        <v>1456</v>
      </c>
      <c r="B325" s="27" t="s">
        <v>1457</v>
      </c>
      <c r="C325" s="20">
        <v>1021174.155</v>
      </c>
      <c r="D325" s="20">
        <v>0</v>
      </c>
      <c r="E325" s="20">
        <v>1021174.155</v>
      </c>
      <c r="F325" s="20"/>
      <c r="G325" s="20"/>
      <c r="H325" s="20"/>
      <c r="I325" s="4"/>
      <c r="J325" s="4"/>
      <c r="K325" s="4"/>
    </row>
    <row r="326" spans="1:11" ht="66" x14ac:dyDescent="0.3">
      <c r="A326" s="26" t="s">
        <v>434</v>
      </c>
      <c r="B326" s="6" t="s">
        <v>1458</v>
      </c>
      <c r="C326" s="20">
        <v>0</v>
      </c>
      <c r="D326" s="20">
        <v>839717.02033000009</v>
      </c>
      <c r="E326" s="20">
        <v>839717.02033000009</v>
      </c>
      <c r="F326" s="20">
        <v>0</v>
      </c>
      <c r="G326" s="20">
        <v>555027.89999999991</v>
      </c>
      <c r="H326" s="20">
        <v>555027.89999999991</v>
      </c>
      <c r="I326" s="4">
        <v>0</v>
      </c>
      <c r="J326" s="4">
        <v>240786.30000000002</v>
      </c>
      <c r="K326" s="4">
        <v>240786.30000000002</v>
      </c>
    </row>
    <row r="327" spans="1:11" x14ac:dyDescent="0.3">
      <c r="A327" s="7" t="s">
        <v>435</v>
      </c>
      <c r="B327" s="8" t="s">
        <v>436</v>
      </c>
      <c r="C327" s="13">
        <f t="shared" ref="C327:K327" si="67">C328+C343+C345</f>
        <v>5176301.2414500006</v>
      </c>
      <c r="D327" s="13">
        <f t="shared" si="67"/>
        <v>34337207.742719993</v>
      </c>
      <c r="E327" s="13">
        <f t="shared" si="67"/>
        <v>39513508.984169997</v>
      </c>
      <c r="F327" s="13">
        <f t="shared" si="67"/>
        <v>5205314.6000000006</v>
      </c>
      <c r="G327" s="13">
        <f t="shared" si="67"/>
        <v>652309</v>
      </c>
      <c r="H327" s="13">
        <f t="shared" si="67"/>
        <v>5857623.6000000006</v>
      </c>
      <c r="I327" s="13">
        <f t="shared" si="67"/>
        <v>5004626.7</v>
      </c>
      <c r="J327" s="13">
        <f t="shared" si="67"/>
        <v>576278.69999999995</v>
      </c>
      <c r="K327" s="13">
        <f t="shared" si="67"/>
        <v>5580905.4000000004</v>
      </c>
    </row>
    <row r="328" spans="1:11" ht="13.8" x14ac:dyDescent="0.3">
      <c r="A328" s="15" t="s">
        <v>437</v>
      </c>
      <c r="B328" s="16" t="s">
        <v>438</v>
      </c>
      <c r="C328" s="3">
        <f t="shared" ref="C328:K328" si="68">SUM(C329:C342)</f>
        <v>4538725.9592000004</v>
      </c>
      <c r="D328" s="3">
        <f t="shared" si="68"/>
        <v>34336745.367919996</v>
      </c>
      <c r="E328" s="3">
        <f t="shared" si="68"/>
        <v>38875471.327119999</v>
      </c>
      <c r="F328" s="3">
        <f t="shared" si="68"/>
        <v>4792089.5</v>
      </c>
      <c r="G328" s="3">
        <f t="shared" si="68"/>
        <v>652309</v>
      </c>
      <c r="H328" s="3">
        <f t="shared" si="68"/>
        <v>5444398.5</v>
      </c>
      <c r="I328" s="3">
        <f t="shared" si="68"/>
        <v>4726403.9000000004</v>
      </c>
      <c r="J328" s="3">
        <f t="shared" si="68"/>
        <v>576278.69999999995</v>
      </c>
      <c r="K328" s="3">
        <f t="shared" si="68"/>
        <v>5302682.6000000006</v>
      </c>
    </row>
    <row r="329" spans="1:11" x14ac:dyDescent="0.3">
      <c r="A329" s="26" t="s">
        <v>439</v>
      </c>
      <c r="B329" s="27" t="s">
        <v>440</v>
      </c>
      <c r="C329" s="20">
        <v>233804.70044999997</v>
      </c>
      <c r="D329" s="20">
        <v>6660.4340099999999</v>
      </c>
      <c r="E329" s="20">
        <v>240465.13446</v>
      </c>
      <c r="F329" s="20">
        <v>134317.6</v>
      </c>
      <c r="G329" s="20">
        <v>1462.9</v>
      </c>
      <c r="H329" s="20">
        <v>135780.5</v>
      </c>
      <c r="I329" s="4">
        <v>167680.29999999999</v>
      </c>
      <c r="J329" s="4">
        <v>916.6</v>
      </c>
      <c r="K329" s="4">
        <v>168596.9</v>
      </c>
    </row>
    <row r="330" spans="1:11" x14ac:dyDescent="0.3">
      <c r="A330" s="26" t="s">
        <v>441</v>
      </c>
      <c r="B330" s="27" t="s">
        <v>442</v>
      </c>
      <c r="C330" s="20">
        <v>5900.26</v>
      </c>
      <c r="D330" s="20">
        <v>0</v>
      </c>
      <c r="E330" s="20">
        <v>5900.26</v>
      </c>
      <c r="F330" s="20">
        <v>8396.1</v>
      </c>
      <c r="G330" s="20">
        <v>0</v>
      </c>
      <c r="H330" s="20">
        <v>8396.1</v>
      </c>
      <c r="I330" s="4">
        <v>8396.1</v>
      </c>
      <c r="J330" s="4">
        <v>0</v>
      </c>
      <c r="K330" s="4">
        <v>8396.1</v>
      </c>
    </row>
    <row r="331" spans="1:11" ht="12.6" customHeight="1" x14ac:dyDescent="0.3">
      <c r="A331" s="26" t="s">
        <v>443</v>
      </c>
      <c r="B331" s="27" t="s">
        <v>444</v>
      </c>
      <c r="C331" s="20">
        <v>265421.89802000002</v>
      </c>
      <c r="D331" s="20">
        <v>0</v>
      </c>
      <c r="E331" s="20">
        <v>265421.89802000002</v>
      </c>
      <c r="F331" s="20">
        <v>1032458.2000000001</v>
      </c>
      <c r="G331" s="20">
        <v>0</v>
      </c>
      <c r="H331" s="20">
        <v>1032458.2000000001</v>
      </c>
      <c r="I331" s="4">
        <v>1032458.2000000001</v>
      </c>
      <c r="J331" s="4">
        <v>0</v>
      </c>
      <c r="K331" s="4">
        <v>1032458.2000000001</v>
      </c>
    </row>
    <row r="332" spans="1:11" x14ac:dyDescent="0.3">
      <c r="A332" s="26" t="s">
        <v>445</v>
      </c>
      <c r="B332" s="27" t="s">
        <v>446</v>
      </c>
      <c r="C332" s="20">
        <v>289986.26708999998</v>
      </c>
      <c r="D332" s="20">
        <v>0</v>
      </c>
      <c r="E332" s="20">
        <v>289986.26708999998</v>
      </c>
      <c r="F332" s="20">
        <v>340000</v>
      </c>
      <c r="G332" s="20">
        <v>0</v>
      </c>
      <c r="H332" s="20">
        <v>340000</v>
      </c>
      <c r="I332" s="4">
        <v>340000</v>
      </c>
      <c r="J332" s="4">
        <v>0</v>
      </c>
      <c r="K332" s="4">
        <v>340000</v>
      </c>
    </row>
    <row r="333" spans="1:11" x14ac:dyDescent="0.3">
      <c r="A333" s="26" t="s">
        <v>447</v>
      </c>
      <c r="B333" s="27" t="s">
        <v>448</v>
      </c>
      <c r="C333" s="20">
        <v>36154</v>
      </c>
      <c r="D333" s="20">
        <v>0</v>
      </c>
      <c r="E333" s="20">
        <v>36154</v>
      </c>
      <c r="F333" s="20">
        <v>42263.5</v>
      </c>
      <c r="G333" s="20">
        <v>0</v>
      </c>
      <c r="H333" s="20">
        <v>42263.5</v>
      </c>
      <c r="I333" s="4">
        <v>42163.5</v>
      </c>
      <c r="J333" s="4">
        <v>0</v>
      </c>
      <c r="K333" s="4">
        <v>42163.5</v>
      </c>
    </row>
    <row r="334" spans="1:11" ht="105.6" x14ac:dyDescent="0.3">
      <c r="A334" s="26" t="s">
        <v>1459</v>
      </c>
      <c r="B334" s="27" t="s">
        <v>1460</v>
      </c>
      <c r="C334" s="20">
        <v>0</v>
      </c>
      <c r="D334" s="20">
        <v>32204883</v>
      </c>
      <c r="E334" s="20">
        <v>32204883</v>
      </c>
      <c r="F334" s="20"/>
      <c r="G334" s="20"/>
      <c r="H334" s="20"/>
      <c r="I334" s="4"/>
      <c r="J334" s="4"/>
      <c r="K334" s="4"/>
    </row>
    <row r="335" spans="1:11" ht="26.4" x14ac:dyDescent="0.3">
      <c r="A335" s="26" t="s">
        <v>1461</v>
      </c>
      <c r="B335" s="27" t="s">
        <v>1462</v>
      </c>
      <c r="C335" s="20">
        <v>9137.2800000000007</v>
      </c>
      <c r="D335" s="20">
        <v>0</v>
      </c>
      <c r="E335" s="20">
        <v>9137.2800000000007</v>
      </c>
      <c r="F335" s="20">
        <v>100000</v>
      </c>
      <c r="G335" s="20">
        <v>0</v>
      </c>
      <c r="H335" s="20">
        <v>100000</v>
      </c>
      <c r="I335" s="4"/>
      <c r="J335" s="4"/>
      <c r="K335" s="4"/>
    </row>
    <row r="336" spans="1:11" ht="26.4" x14ac:dyDescent="0.3">
      <c r="A336" s="26" t="s">
        <v>1463</v>
      </c>
      <c r="B336" s="27" t="s">
        <v>1464</v>
      </c>
      <c r="C336" s="20">
        <v>51000</v>
      </c>
      <c r="D336" s="20">
        <v>0</v>
      </c>
      <c r="E336" s="20">
        <v>51000</v>
      </c>
      <c r="F336" s="20"/>
      <c r="G336" s="20"/>
      <c r="H336" s="20"/>
      <c r="I336" s="4"/>
      <c r="J336" s="4"/>
      <c r="K336" s="4"/>
    </row>
    <row r="337" spans="1:11" ht="14.4" customHeight="1" x14ac:dyDescent="0.3">
      <c r="A337" s="26" t="s">
        <v>449</v>
      </c>
      <c r="B337" s="6" t="s">
        <v>1897</v>
      </c>
      <c r="C337" s="20">
        <v>5395.6536399999995</v>
      </c>
      <c r="D337" s="20">
        <v>0</v>
      </c>
      <c r="E337" s="20">
        <v>5395.6536399999995</v>
      </c>
      <c r="F337" s="20">
        <v>6461.1</v>
      </c>
      <c r="G337" s="20">
        <v>0</v>
      </c>
      <c r="H337" s="20">
        <v>6461.1</v>
      </c>
      <c r="I337" s="4">
        <v>7512.8</v>
      </c>
      <c r="J337" s="4">
        <v>0</v>
      </c>
      <c r="K337" s="4">
        <v>7512.8</v>
      </c>
    </row>
    <row r="338" spans="1:11" ht="39.6" x14ac:dyDescent="0.3">
      <c r="A338" s="26" t="s">
        <v>450</v>
      </c>
      <c r="B338" s="6" t="s">
        <v>451</v>
      </c>
      <c r="C338" s="20">
        <v>0</v>
      </c>
      <c r="D338" s="20">
        <v>199496.64416999999</v>
      </c>
      <c r="E338" s="20">
        <v>199496.64416999999</v>
      </c>
      <c r="F338" s="20">
        <v>0</v>
      </c>
      <c r="G338" s="20">
        <v>228158.1</v>
      </c>
      <c r="H338" s="20">
        <v>228158.1</v>
      </c>
      <c r="I338" s="4">
        <v>0</v>
      </c>
      <c r="J338" s="4">
        <v>197405.1</v>
      </c>
      <c r="K338" s="4">
        <v>197405.1</v>
      </c>
    </row>
    <row r="339" spans="1:11" x14ac:dyDescent="0.3">
      <c r="A339" s="26" t="s">
        <v>452</v>
      </c>
      <c r="B339" s="27" t="s">
        <v>453</v>
      </c>
      <c r="C339" s="20">
        <v>0</v>
      </c>
      <c r="D339" s="20">
        <v>0</v>
      </c>
      <c r="E339" s="20">
        <v>0</v>
      </c>
      <c r="F339" s="20">
        <v>0</v>
      </c>
      <c r="G339" s="20">
        <v>500</v>
      </c>
      <c r="H339" s="20">
        <v>500</v>
      </c>
      <c r="I339" s="4"/>
      <c r="J339" s="4"/>
      <c r="K339" s="4"/>
    </row>
    <row r="340" spans="1:11" x14ac:dyDescent="0.3">
      <c r="A340" s="26" t="s">
        <v>454</v>
      </c>
      <c r="B340" s="27" t="s">
        <v>455</v>
      </c>
      <c r="C340" s="20">
        <v>3638741.9</v>
      </c>
      <c r="D340" s="20">
        <v>1400000</v>
      </c>
      <c r="E340" s="20">
        <v>5038741.9000000004</v>
      </c>
      <c r="F340" s="20">
        <v>3124993</v>
      </c>
      <c r="G340" s="20">
        <v>0</v>
      </c>
      <c r="H340" s="20">
        <v>3124993</v>
      </c>
      <c r="I340" s="4">
        <v>3124993</v>
      </c>
      <c r="J340" s="4">
        <v>0</v>
      </c>
      <c r="K340" s="4">
        <v>3124993</v>
      </c>
    </row>
    <row r="341" spans="1:11" x14ac:dyDescent="0.3">
      <c r="A341" s="26" t="s">
        <v>1592</v>
      </c>
      <c r="B341" s="27" t="s">
        <v>1593</v>
      </c>
      <c r="C341" s="20">
        <v>0</v>
      </c>
      <c r="D341" s="20">
        <v>515650.44287999999</v>
      </c>
      <c r="E341" s="20">
        <v>515650.44287999999</v>
      </c>
      <c r="F341" s="20">
        <v>0</v>
      </c>
      <c r="G341" s="20">
        <v>400000</v>
      </c>
      <c r="H341" s="20">
        <v>400000</v>
      </c>
      <c r="I341" s="4"/>
      <c r="J341" s="4">
        <v>350000</v>
      </c>
      <c r="K341" s="4">
        <v>350000</v>
      </c>
    </row>
    <row r="342" spans="1:11" ht="26.4" x14ac:dyDescent="0.3">
      <c r="A342" s="26" t="s">
        <v>456</v>
      </c>
      <c r="B342" s="27" t="s">
        <v>457</v>
      </c>
      <c r="C342" s="20">
        <v>3184</v>
      </c>
      <c r="D342" s="20">
        <v>10054.84686</v>
      </c>
      <c r="E342" s="20">
        <v>13238.84686</v>
      </c>
      <c r="F342" s="20">
        <v>3200</v>
      </c>
      <c r="G342" s="20">
        <v>22188</v>
      </c>
      <c r="H342" s="20">
        <v>25388</v>
      </c>
      <c r="I342" s="4">
        <v>3200</v>
      </c>
      <c r="J342" s="4">
        <v>27957</v>
      </c>
      <c r="K342" s="4">
        <v>31157</v>
      </c>
    </row>
    <row r="343" spans="1:11" ht="13.8" x14ac:dyDescent="0.3">
      <c r="A343" s="15" t="s">
        <v>458</v>
      </c>
      <c r="B343" s="16" t="s">
        <v>459</v>
      </c>
      <c r="C343" s="3">
        <f t="shared" ref="C343:K343" si="69">C344</f>
        <v>193052.10553</v>
      </c>
      <c r="D343" s="3">
        <f t="shared" si="69"/>
        <v>462.37479999999999</v>
      </c>
      <c r="E343" s="3">
        <f t="shared" si="69"/>
        <v>193514.48033000002</v>
      </c>
      <c r="F343" s="3">
        <f t="shared" si="69"/>
        <v>201538.9</v>
      </c>
      <c r="G343" s="3">
        <f t="shared" si="69"/>
        <v>0</v>
      </c>
      <c r="H343" s="3">
        <f t="shared" si="69"/>
        <v>201538.9</v>
      </c>
      <c r="I343" s="3">
        <f t="shared" si="69"/>
        <v>212814.1</v>
      </c>
      <c r="J343" s="3">
        <f t="shared" si="69"/>
        <v>0</v>
      </c>
      <c r="K343" s="3">
        <f t="shared" si="69"/>
        <v>212814.1</v>
      </c>
    </row>
    <row r="344" spans="1:11" x14ac:dyDescent="0.3">
      <c r="A344" s="5" t="s">
        <v>460</v>
      </c>
      <c r="B344" s="6" t="s">
        <v>461</v>
      </c>
      <c r="C344" s="4">
        <v>193052.10553</v>
      </c>
      <c r="D344" s="4">
        <v>462.37479999999999</v>
      </c>
      <c r="E344" s="4">
        <v>193514.48033000002</v>
      </c>
      <c r="F344" s="4">
        <v>201538.9</v>
      </c>
      <c r="G344" s="4">
        <v>0</v>
      </c>
      <c r="H344" s="4">
        <v>201538.9</v>
      </c>
      <c r="I344" s="4">
        <v>212814.1</v>
      </c>
      <c r="J344" s="4">
        <v>0</v>
      </c>
      <c r="K344" s="4">
        <v>212814.1</v>
      </c>
    </row>
    <row r="345" spans="1:11" ht="27.6" x14ac:dyDescent="0.3">
      <c r="A345" s="15" t="s">
        <v>462</v>
      </c>
      <c r="B345" s="16" t="s">
        <v>463</v>
      </c>
      <c r="C345" s="3">
        <f t="shared" ref="C345:K345" si="70">C346+C347</f>
        <v>444523.17672000005</v>
      </c>
      <c r="D345" s="3">
        <f t="shared" si="70"/>
        <v>0</v>
      </c>
      <c r="E345" s="3">
        <f t="shared" si="70"/>
        <v>444523.17672000005</v>
      </c>
      <c r="F345" s="3">
        <f t="shared" si="70"/>
        <v>211686.2</v>
      </c>
      <c r="G345" s="3">
        <f t="shared" si="70"/>
        <v>0</v>
      </c>
      <c r="H345" s="3">
        <f t="shared" si="70"/>
        <v>211686.2</v>
      </c>
      <c r="I345" s="3">
        <f t="shared" si="70"/>
        <v>65408.700000000004</v>
      </c>
      <c r="J345" s="3">
        <f t="shared" si="70"/>
        <v>0</v>
      </c>
      <c r="K345" s="3">
        <f t="shared" si="70"/>
        <v>65408.700000000004</v>
      </c>
    </row>
    <row r="346" spans="1:11" ht="26.4" x14ac:dyDescent="0.3">
      <c r="A346" s="5" t="s">
        <v>464</v>
      </c>
      <c r="B346" s="6" t="s">
        <v>465</v>
      </c>
      <c r="C346" s="4">
        <v>60860.047310000002</v>
      </c>
      <c r="D346" s="4">
        <v>0</v>
      </c>
      <c r="E346" s="4">
        <v>60860.047310000002</v>
      </c>
      <c r="F346" s="4">
        <v>61686.200000000004</v>
      </c>
      <c r="G346" s="4">
        <v>0</v>
      </c>
      <c r="H346" s="4">
        <v>61686.200000000004</v>
      </c>
      <c r="I346" s="4">
        <v>65408.700000000004</v>
      </c>
      <c r="J346" s="4">
        <v>0</v>
      </c>
      <c r="K346" s="4">
        <v>65408.700000000004</v>
      </c>
    </row>
    <row r="347" spans="1:11" ht="26.4" x14ac:dyDescent="0.3">
      <c r="A347" s="5" t="s">
        <v>466</v>
      </c>
      <c r="B347" s="6" t="s">
        <v>467</v>
      </c>
      <c r="C347" s="4">
        <v>383663.12941000005</v>
      </c>
      <c r="D347" s="4">
        <v>0</v>
      </c>
      <c r="E347" s="4">
        <v>383663.12941000005</v>
      </c>
      <c r="F347" s="4">
        <v>150000</v>
      </c>
      <c r="G347" s="4">
        <v>0</v>
      </c>
      <c r="H347" s="4">
        <v>150000</v>
      </c>
      <c r="I347" s="4"/>
      <c r="J347" s="4"/>
      <c r="K347" s="4"/>
    </row>
    <row r="348" spans="1:11" ht="26.4" x14ac:dyDescent="0.3">
      <c r="A348" s="7" t="s">
        <v>468</v>
      </c>
      <c r="B348" s="8" t="s">
        <v>469</v>
      </c>
      <c r="C348" s="13">
        <f t="shared" ref="C348:K349" si="71">C349</f>
        <v>108251.07826000001</v>
      </c>
      <c r="D348" s="13">
        <f t="shared" si="71"/>
        <v>0</v>
      </c>
      <c r="E348" s="13">
        <f t="shared" si="71"/>
        <v>108251.07826000001</v>
      </c>
      <c r="F348" s="13">
        <f t="shared" si="71"/>
        <v>137499.5</v>
      </c>
      <c r="G348" s="13">
        <f t="shared" si="71"/>
        <v>0</v>
      </c>
      <c r="H348" s="13">
        <f t="shared" si="71"/>
        <v>137499.5</v>
      </c>
      <c r="I348" s="13">
        <f t="shared" si="71"/>
        <v>0</v>
      </c>
      <c r="J348" s="13">
        <f t="shared" si="71"/>
        <v>0</v>
      </c>
      <c r="K348" s="13">
        <f t="shared" si="71"/>
        <v>0</v>
      </c>
    </row>
    <row r="349" spans="1:11" ht="27.6" x14ac:dyDescent="0.3">
      <c r="A349" s="15" t="s">
        <v>470</v>
      </c>
      <c r="B349" s="16" t="s">
        <v>469</v>
      </c>
      <c r="C349" s="3">
        <f t="shared" si="71"/>
        <v>108251.07826000001</v>
      </c>
      <c r="D349" s="3">
        <f t="shared" si="71"/>
        <v>0</v>
      </c>
      <c r="E349" s="3">
        <f t="shared" si="71"/>
        <v>108251.07826000001</v>
      </c>
      <c r="F349" s="3">
        <f t="shared" si="71"/>
        <v>137499.5</v>
      </c>
      <c r="G349" s="3">
        <f t="shared" si="71"/>
        <v>0</v>
      </c>
      <c r="H349" s="3">
        <f t="shared" si="71"/>
        <v>137499.5</v>
      </c>
      <c r="I349" s="3">
        <f t="shared" si="71"/>
        <v>0</v>
      </c>
      <c r="J349" s="3">
        <f t="shared" si="71"/>
        <v>0</v>
      </c>
      <c r="K349" s="3">
        <f t="shared" si="71"/>
        <v>0</v>
      </c>
    </row>
    <row r="350" spans="1:11" ht="45.6" customHeight="1" x14ac:dyDescent="0.3">
      <c r="A350" s="5" t="s">
        <v>471</v>
      </c>
      <c r="B350" s="6" t="s">
        <v>472</v>
      </c>
      <c r="C350" s="4">
        <v>108251.07826000001</v>
      </c>
      <c r="D350" s="4">
        <v>0</v>
      </c>
      <c r="E350" s="4">
        <v>108251.07826000001</v>
      </c>
      <c r="F350" s="4">
        <v>137499.5</v>
      </c>
      <c r="G350" s="4"/>
      <c r="H350" s="4">
        <v>137499.5</v>
      </c>
      <c r="I350" s="4"/>
      <c r="J350" s="4"/>
      <c r="K350" s="4"/>
    </row>
    <row r="351" spans="1:11" x14ac:dyDescent="0.3">
      <c r="A351" s="7" t="s">
        <v>473</v>
      </c>
      <c r="B351" s="8" t="s">
        <v>474</v>
      </c>
      <c r="C351" s="13">
        <f t="shared" ref="C351:K351" si="72">C352+C384+C386+C391</f>
        <v>311446778.10260999</v>
      </c>
      <c r="D351" s="13">
        <f t="shared" si="72"/>
        <v>3168583.0141500002</v>
      </c>
      <c r="E351" s="13">
        <f t="shared" si="72"/>
        <v>314615361.11676002</v>
      </c>
      <c r="F351" s="13">
        <f t="shared" si="72"/>
        <v>310687491.5</v>
      </c>
      <c r="G351" s="13">
        <f t="shared" si="72"/>
        <v>614538.30000000005</v>
      </c>
      <c r="H351" s="13">
        <f t="shared" si="72"/>
        <v>311302029.79999995</v>
      </c>
      <c r="I351" s="13">
        <f t="shared" si="72"/>
        <v>318098753.30000001</v>
      </c>
      <c r="J351" s="13">
        <f t="shared" si="72"/>
        <v>612946</v>
      </c>
      <c r="K351" s="13">
        <f t="shared" si="72"/>
        <v>318711699.30000001</v>
      </c>
    </row>
    <row r="352" spans="1:11" ht="13.8" x14ac:dyDescent="0.3">
      <c r="A352" s="15" t="s">
        <v>475</v>
      </c>
      <c r="B352" s="16" t="s">
        <v>476</v>
      </c>
      <c r="C352" s="3">
        <f t="shared" ref="C352:K352" si="73">SUM(C353:C383)</f>
        <v>107174246.37371998</v>
      </c>
      <c r="D352" s="3">
        <f t="shared" si="73"/>
        <v>2926109.4934200002</v>
      </c>
      <c r="E352" s="3">
        <f t="shared" si="73"/>
        <v>110100355.86713998</v>
      </c>
      <c r="F352" s="3">
        <f t="shared" si="73"/>
        <v>113282987.39999999</v>
      </c>
      <c r="G352" s="3">
        <f t="shared" si="73"/>
        <v>408453.5</v>
      </c>
      <c r="H352" s="3">
        <f t="shared" si="73"/>
        <v>113691440.89999999</v>
      </c>
      <c r="I352" s="3">
        <f t="shared" si="73"/>
        <v>115043271.90000001</v>
      </c>
      <c r="J352" s="3">
        <f t="shared" si="73"/>
        <v>407805.4</v>
      </c>
      <c r="K352" s="3">
        <f t="shared" si="73"/>
        <v>115451077.3</v>
      </c>
    </row>
    <row r="353" spans="1:11" x14ac:dyDescent="0.3">
      <c r="A353" s="5" t="s">
        <v>477</v>
      </c>
      <c r="B353" s="6" t="s">
        <v>478</v>
      </c>
      <c r="C353" s="4">
        <v>208463.48772</v>
      </c>
      <c r="D353" s="4">
        <v>787.84957999999995</v>
      </c>
      <c r="E353" s="4">
        <v>209251.33730000001</v>
      </c>
      <c r="F353" s="4">
        <v>123849.3</v>
      </c>
      <c r="G353" s="4">
        <v>338.5</v>
      </c>
      <c r="H353" s="4">
        <v>124187.8</v>
      </c>
      <c r="I353" s="4">
        <v>200690.7</v>
      </c>
      <c r="J353" s="4">
        <v>460.40000000000003</v>
      </c>
      <c r="K353" s="4">
        <v>201151.1</v>
      </c>
    </row>
    <row r="354" spans="1:11" ht="26.4" x14ac:dyDescent="0.3">
      <c r="A354" s="5" t="s">
        <v>479</v>
      </c>
      <c r="B354" s="6" t="s">
        <v>480</v>
      </c>
      <c r="C354" s="4">
        <v>58817315.86947</v>
      </c>
      <c r="D354" s="4">
        <v>0</v>
      </c>
      <c r="E354" s="4">
        <v>58817315.86947</v>
      </c>
      <c r="F354" s="4">
        <v>67358361.599999994</v>
      </c>
      <c r="G354" s="4">
        <v>0</v>
      </c>
      <c r="H354" s="4">
        <v>67358361.599999994</v>
      </c>
      <c r="I354" s="4">
        <v>66588576</v>
      </c>
      <c r="J354" s="4">
        <v>0</v>
      </c>
      <c r="K354" s="4">
        <v>66588576</v>
      </c>
    </row>
    <row r="355" spans="1:11" x14ac:dyDescent="0.3">
      <c r="A355" s="26" t="s">
        <v>481</v>
      </c>
      <c r="B355" s="6" t="s">
        <v>482</v>
      </c>
      <c r="C355" s="20">
        <v>15804.748449999999</v>
      </c>
      <c r="D355" s="20">
        <v>1658.36</v>
      </c>
      <c r="E355" s="20">
        <v>17463.10845</v>
      </c>
      <c r="F355" s="20">
        <v>20962.2</v>
      </c>
      <c r="G355" s="20">
        <v>1465</v>
      </c>
      <c r="H355" s="20">
        <v>22427.200000000001</v>
      </c>
      <c r="I355" s="4">
        <v>22427.200000000001</v>
      </c>
      <c r="J355" s="4">
        <v>1495</v>
      </c>
      <c r="K355" s="4">
        <v>23922.2</v>
      </c>
    </row>
    <row r="356" spans="1:11" ht="26.4" x14ac:dyDescent="0.3">
      <c r="A356" s="26" t="s">
        <v>1676</v>
      </c>
      <c r="B356" s="6" t="s">
        <v>1677</v>
      </c>
      <c r="C356" s="20"/>
      <c r="D356" s="20"/>
      <c r="E356" s="20"/>
      <c r="F356" s="20">
        <v>856.80000000000007</v>
      </c>
      <c r="G356" s="20">
        <v>0</v>
      </c>
      <c r="H356" s="20">
        <v>856.80000000000007</v>
      </c>
      <c r="I356" s="4">
        <v>856.80000000000007</v>
      </c>
      <c r="J356" s="4">
        <v>0</v>
      </c>
      <c r="K356" s="4">
        <v>856.80000000000007</v>
      </c>
    </row>
    <row r="357" spans="1:11" ht="52.8" x14ac:dyDescent="0.3">
      <c r="A357" s="5" t="s">
        <v>483</v>
      </c>
      <c r="B357" s="6" t="s">
        <v>484</v>
      </c>
      <c r="C357" s="4">
        <v>27350.510249999999</v>
      </c>
      <c r="D357" s="4">
        <v>1042.68309</v>
      </c>
      <c r="E357" s="4">
        <v>28393.193340000002</v>
      </c>
      <c r="F357" s="4">
        <v>34500.699999999997</v>
      </c>
      <c r="G357" s="4">
        <v>250</v>
      </c>
      <c r="H357" s="4">
        <v>34750.699999999997</v>
      </c>
      <c r="I357" s="4">
        <v>37030.1</v>
      </c>
      <c r="J357" s="4">
        <v>250</v>
      </c>
      <c r="K357" s="4">
        <v>37280.1</v>
      </c>
    </row>
    <row r="358" spans="1:11" ht="52.8" x14ac:dyDescent="0.3">
      <c r="A358" s="26" t="s">
        <v>485</v>
      </c>
      <c r="B358" s="6" t="s">
        <v>486</v>
      </c>
      <c r="C358" s="20">
        <v>51349.839200000002</v>
      </c>
      <c r="D358" s="20">
        <v>0</v>
      </c>
      <c r="E358" s="20">
        <v>51349.839200000002</v>
      </c>
      <c r="F358" s="20">
        <v>54088.700000000004</v>
      </c>
      <c r="G358" s="20">
        <v>0</v>
      </c>
      <c r="H358" s="20">
        <v>54088.700000000004</v>
      </c>
      <c r="I358" s="4">
        <v>54088.700000000004</v>
      </c>
      <c r="J358" s="4">
        <v>0</v>
      </c>
      <c r="K358" s="4">
        <v>54088.700000000004</v>
      </c>
    </row>
    <row r="359" spans="1:11" ht="26.4" x14ac:dyDescent="0.3">
      <c r="A359" s="26" t="s">
        <v>487</v>
      </c>
      <c r="B359" s="6" t="s">
        <v>488</v>
      </c>
      <c r="C359" s="20">
        <v>52996.84936</v>
      </c>
      <c r="D359" s="20">
        <v>0</v>
      </c>
      <c r="E359" s="20">
        <v>52996.84936</v>
      </c>
      <c r="F359" s="20">
        <v>66019.8</v>
      </c>
      <c r="G359" s="20">
        <v>0</v>
      </c>
      <c r="H359" s="20">
        <v>66019.8</v>
      </c>
      <c r="I359" s="4">
        <v>66019.8</v>
      </c>
      <c r="J359" s="4">
        <v>0</v>
      </c>
      <c r="K359" s="4">
        <v>66019.8</v>
      </c>
    </row>
    <row r="360" spans="1:11" ht="69.599999999999994" customHeight="1" x14ac:dyDescent="0.3">
      <c r="A360" s="26" t="s">
        <v>1465</v>
      </c>
      <c r="B360" s="27" t="s">
        <v>1466</v>
      </c>
      <c r="C360" s="20">
        <v>62744.7</v>
      </c>
      <c r="D360" s="20">
        <v>0</v>
      </c>
      <c r="E360" s="20">
        <v>62744.7</v>
      </c>
      <c r="F360" s="20"/>
      <c r="G360" s="20"/>
      <c r="H360" s="20"/>
      <c r="I360" s="4"/>
      <c r="J360" s="4"/>
      <c r="K360" s="4"/>
    </row>
    <row r="361" spans="1:11" ht="43.2" customHeight="1" x14ac:dyDescent="0.3">
      <c r="A361" s="26" t="s">
        <v>489</v>
      </c>
      <c r="B361" s="6" t="s">
        <v>490</v>
      </c>
      <c r="C361" s="20">
        <v>1394498.3877699999</v>
      </c>
      <c r="D361" s="20">
        <v>0</v>
      </c>
      <c r="E361" s="20">
        <v>1394498.3877699999</v>
      </c>
      <c r="F361" s="20">
        <v>1382540.6</v>
      </c>
      <c r="G361" s="20">
        <v>0</v>
      </c>
      <c r="H361" s="20">
        <v>1382540.6</v>
      </c>
      <c r="I361" s="4">
        <v>1382540.6</v>
      </c>
      <c r="J361" s="4">
        <v>0</v>
      </c>
      <c r="K361" s="4">
        <v>1382540.6</v>
      </c>
    </row>
    <row r="362" spans="1:11" x14ac:dyDescent="0.3">
      <c r="A362" s="26" t="s">
        <v>491</v>
      </c>
      <c r="B362" s="27" t="s">
        <v>492</v>
      </c>
      <c r="C362" s="20">
        <v>4008.5219099999999</v>
      </c>
      <c r="D362" s="20">
        <v>0</v>
      </c>
      <c r="E362" s="20">
        <v>4008.5219099999999</v>
      </c>
      <c r="F362" s="20">
        <v>6880.9000000000005</v>
      </c>
      <c r="G362" s="20">
        <v>0</v>
      </c>
      <c r="H362" s="20">
        <v>6880.9000000000005</v>
      </c>
      <c r="I362" s="4">
        <v>7471.3</v>
      </c>
      <c r="J362" s="4">
        <v>0</v>
      </c>
      <c r="K362" s="4">
        <v>7471.3</v>
      </c>
    </row>
    <row r="363" spans="1:11" ht="79.2" x14ac:dyDescent="0.3">
      <c r="A363" s="26" t="s">
        <v>1467</v>
      </c>
      <c r="B363" s="27" t="s">
        <v>1468</v>
      </c>
      <c r="C363" s="20">
        <v>809192</v>
      </c>
      <c r="D363" s="20">
        <v>2797672</v>
      </c>
      <c r="E363" s="20">
        <v>3606864</v>
      </c>
      <c r="F363" s="20"/>
      <c r="G363" s="20"/>
      <c r="H363" s="20"/>
      <c r="I363" s="4"/>
      <c r="J363" s="4"/>
      <c r="K363" s="4"/>
    </row>
    <row r="364" spans="1:11" ht="26.4" x14ac:dyDescent="0.3">
      <c r="A364" s="26" t="s">
        <v>493</v>
      </c>
      <c r="B364" s="27" t="s">
        <v>494</v>
      </c>
      <c r="C364" s="20">
        <v>669775.81376000005</v>
      </c>
      <c r="D364" s="20">
        <v>0</v>
      </c>
      <c r="E364" s="20">
        <v>669775.81376000005</v>
      </c>
      <c r="F364" s="20">
        <v>923202.20000000007</v>
      </c>
      <c r="G364" s="20">
        <v>0</v>
      </c>
      <c r="H364" s="20">
        <v>923202.20000000007</v>
      </c>
      <c r="I364" s="4">
        <v>985056.70000000007</v>
      </c>
      <c r="J364" s="4">
        <v>0</v>
      </c>
      <c r="K364" s="4">
        <v>985056.70000000007</v>
      </c>
    </row>
    <row r="365" spans="1:11" ht="69.599999999999994" customHeight="1" x14ac:dyDescent="0.3">
      <c r="A365" s="5" t="s">
        <v>495</v>
      </c>
      <c r="B365" s="6" t="s">
        <v>1898</v>
      </c>
      <c r="C365" s="4">
        <v>5300</v>
      </c>
      <c r="D365" s="4">
        <v>0</v>
      </c>
      <c r="E365" s="4">
        <v>5300</v>
      </c>
      <c r="F365" s="4">
        <v>5270.3</v>
      </c>
      <c r="G365" s="4">
        <v>0</v>
      </c>
      <c r="H365" s="4">
        <v>5270.3</v>
      </c>
      <c r="I365" s="4">
        <v>3524.6</v>
      </c>
      <c r="J365" s="4">
        <v>0</v>
      </c>
      <c r="K365" s="4">
        <v>3524.6</v>
      </c>
    </row>
    <row r="366" spans="1:11" ht="26.4" x14ac:dyDescent="0.3">
      <c r="A366" s="5" t="s">
        <v>496</v>
      </c>
      <c r="B366" s="6" t="s">
        <v>497</v>
      </c>
      <c r="C366" s="4">
        <v>2142615.0463999999</v>
      </c>
      <c r="D366" s="4">
        <v>0</v>
      </c>
      <c r="E366" s="4">
        <v>2142615.0463999999</v>
      </c>
      <c r="F366" s="4">
        <v>2570194.9999999995</v>
      </c>
      <c r="G366" s="4">
        <v>0</v>
      </c>
      <c r="H366" s="4">
        <v>2570194.9999999995</v>
      </c>
      <c r="I366" s="4">
        <v>2828379.9</v>
      </c>
      <c r="J366" s="4">
        <v>0</v>
      </c>
      <c r="K366" s="4">
        <v>2828379.9</v>
      </c>
    </row>
    <row r="367" spans="1:11" ht="43.8" customHeight="1" x14ac:dyDescent="0.3">
      <c r="A367" s="26" t="s">
        <v>498</v>
      </c>
      <c r="B367" s="6" t="s">
        <v>499</v>
      </c>
      <c r="C367" s="20">
        <v>36356951.719919994</v>
      </c>
      <c r="D367" s="20">
        <v>0</v>
      </c>
      <c r="E367" s="20">
        <v>36356951.719919994</v>
      </c>
      <c r="F367" s="20">
        <v>35207708.600000009</v>
      </c>
      <c r="G367" s="20">
        <v>0</v>
      </c>
      <c r="H367" s="20">
        <v>35207708.600000009</v>
      </c>
      <c r="I367" s="4">
        <v>38378345</v>
      </c>
      <c r="J367" s="4">
        <v>0</v>
      </c>
      <c r="K367" s="4">
        <v>38378345</v>
      </c>
    </row>
    <row r="368" spans="1:11" ht="66" x14ac:dyDescent="0.3">
      <c r="A368" s="26" t="s">
        <v>1678</v>
      </c>
      <c r="B368" s="6" t="s">
        <v>1899</v>
      </c>
      <c r="C368" s="20"/>
      <c r="D368" s="20"/>
      <c r="E368" s="20"/>
      <c r="F368" s="20">
        <v>251970</v>
      </c>
      <c r="G368" s="20">
        <v>0</v>
      </c>
      <c r="H368" s="20">
        <v>251970</v>
      </c>
      <c r="I368" s="4">
        <v>251970</v>
      </c>
      <c r="J368" s="4">
        <v>0</v>
      </c>
      <c r="K368" s="4">
        <v>251970</v>
      </c>
    </row>
    <row r="369" spans="1:11" x14ac:dyDescent="0.3">
      <c r="A369" s="26" t="s">
        <v>1679</v>
      </c>
      <c r="B369" s="27" t="s">
        <v>1680</v>
      </c>
      <c r="C369" s="20"/>
      <c r="D369" s="20"/>
      <c r="E369" s="20"/>
      <c r="F369" s="20">
        <v>100000</v>
      </c>
      <c r="G369" s="20">
        <v>0</v>
      </c>
      <c r="H369" s="20">
        <v>100000</v>
      </c>
      <c r="I369" s="4">
        <v>100000</v>
      </c>
      <c r="J369" s="4">
        <v>0</v>
      </c>
      <c r="K369" s="4">
        <v>100000</v>
      </c>
    </row>
    <row r="370" spans="1:11" ht="18.600000000000001" customHeight="1" x14ac:dyDescent="0.3">
      <c r="A370" s="26" t="s">
        <v>1850</v>
      </c>
      <c r="B370" s="6" t="s">
        <v>1851</v>
      </c>
      <c r="C370" s="20"/>
      <c r="D370" s="20"/>
      <c r="E370" s="20"/>
      <c r="F370" s="20"/>
      <c r="G370" s="20"/>
      <c r="H370" s="20"/>
      <c r="I370" s="4">
        <v>94867.5</v>
      </c>
      <c r="J370" s="4">
        <v>0</v>
      </c>
      <c r="K370" s="4">
        <v>94867.5</v>
      </c>
    </row>
    <row r="371" spans="1:11" ht="66" x14ac:dyDescent="0.3">
      <c r="A371" s="26" t="s">
        <v>1469</v>
      </c>
      <c r="B371" s="27" t="s">
        <v>1470</v>
      </c>
      <c r="C371" s="20">
        <v>92736.343469999993</v>
      </c>
      <c r="D371" s="20">
        <v>0</v>
      </c>
      <c r="E371" s="20">
        <v>92736.343469999993</v>
      </c>
      <c r="F371" s="20"/>
      <c r="G371" s="20"/>
      <c r="H371" s="20"/>
      <c r="I371" s="20"/>
      <c r="J371" s="4"/>
      <c r="K371" s="4"/>
    </row>
    <row r="372" spans="1:11" ht="66" x14ac:dyDescent="0.3">
      <c r="A372" s="26" t="s">
        <v>1594</v>
      </c>
      <c r="B372" s="27" t="s">
        <v>1595</v>
      </c>
      <c r="C372" s="20">
        <v>1807695.3883699998</v>
      </c>
      <c r="D372" s="20">
        <v>0</v>
      </c>
      <c r="E372" s="20">
        <v>1807695.3883699998</v>
      </c>
      <c r="F372" s="20"/>
      <c r="G372" s="20"/>
      <c r="H372" s="20"/>
      <c r="I372" s="20"/>
      <c r="J372" s="4"/>
      <c r="K372" s="4"/>
    </row>
    <row r="373" spans="1:11" ht="61.8" customHeight="1" x14ac:dyDescent="0.3">
      <c r="A373" s="26" t="s">
        <v>1685</v>
      </c>
      <c r="B373" s="6" t="s">
        <v>1900</v>
      </c>
      <c r="C373" s="20"/>
      <c r="D373" s="20"/>
      <c r="E373" s="20"/>
      <c r="F373" s="20">
        <v>150000</v>
      </c>
      <c r="G373" s="20">
        <v>0</v>
      </c>
      <c r="H373" s="20">
        <v>150000</v>
      </c>
      <c r="I373" s="4">
        <v>150000</v>
      </c>
      <c r="J373" s="4">
        <v>0</v>
      </c>
      <c r="K373" s="4">
        <v>150000</v>
      </c>
    </row>
    <row r="374" spans="1:11" ht="137.4" customHeight="1" x14ac:dyDescent="0.3">
      <c r="A374" s="5" t="s">
        <v>1681</v>
      </c>
      <c r="B374" s="6" t="s">
        <v>1926</v>
      </c>
      <c r="C374" s="4"/>
      <c r="D374" s="4"/>
      <c r="E374" s="4"/>
      <c r="F374" s="4">
        <v>1400000</v>
      </c>
      <c r="G374" s="4">
        <v>0</v>
      </c>
      <c r="H374" s="4">
        <v>1400000</v>
      </c>
      <c r="I374" s="4"/>
      <c r="J374" s="4"/>
      <c r="K374" s="4"/>
    </row>
    <row r="375" spans="1:11" ht="39.6" x14ac:dyDescent="0.3">
      <c r="A375" s="26" t="s">
        <v>500</v>
      </c>
      <c r="B375" s="6" t="s">
        <v>1901</v>
      </c>
      <c r="C375" s="20">
        <v>127289.54336</v>
      </c>
      <c r="D375" s="20">
        <v>0</v>
      </c>
      <c r="E375" s="20">
        <v>127289.54336</v>
      </c>
      <c r="F375" s="20">
        <v>243458.1</v>
      </c>
      <c r="G375" s="20">
        <v>0</v>
      </c>
      <c r="H375" s="20">
        <v>243458.1</v>
      </c>
      <c r="I375" s="4">
        <v>296801.40000000002</v>
      </c>
      <c r="J375" s="4">
        <v>0</v>
      </c>
      <c r="K375" s="4">
        <v>296801.40000000002</v>
      </c>
    </row>
    <row r="376" spans="1:11" ht="52.8" x14ac:dyDescent="0.3">
      <c r="A376" s="26" t="s">
        <v>501</v>
      </c>
      <c r="B376" s="6" t="s">
        <v>502</v>
      </c>
      <c r="C376" s="20">
        <v>166091.19641</v>
      </c>
      <c r="D376" s="20">
        <v>4045.8931000000002</v>
      </c>
      <c r="E376" s="20">
        <v>170137.08950999999</v>
      </c>
      <c r="F376" s="20">
        <v>239235.80000000002</v>
      </c>
      <c r="G376" s="20">
        <v>6400</v>
      </c>
      <c r="H376" s="20">
        <v>245635.80000000002</v>
      </c>
      <c r="I376" s="4">
        <v>435738.8</v>
      </c>
      <c r="J376" s="4">
        <v>5600</v>
      </c>
      <c r="K376" s="4">
        <v>441338.8</v>
      </c>
    </row>
    <row r="377" spans="1:11" ht="39.6" x14ac:dyDescent="0.3">
      <c r="A377" s="26" t="s">
        <v>503</v>
      </c>
      <c r="B377" s="6" t="s">
        <v>504</v>
      </c>
      <c r="C377" s="20">
        <v>3014125.9356300002</v>
      </c>
      <c r="D377" s="20">
        <v>0</v>
      </c>
      <c r="E377" s="20">
        <v>3014125.9356300002</v>
      </c>
      <c r="F377" s="20">
        <v>3051573.3000000003</v>
      </c>
      <c r="G377" s="20">
        <v>0</v>
      </c>
      <c r="H377" s="20">
        <v>3051573.3000000003</v>
      </c>
      <c r="I377" s="4">
        <v>3051573.3000000003</v>
      </c>
      <c r="J377" s="4">
        <v>0</v>
      </c>
      <c r="K377" s="4">
        <v>3051573.3000000003</v>
      </c>
    </row>
    <row r="378" spans="1:11" x14ac:dyDescent="0.3">
      <c r="A378" s="26" t="s">
        <v>505</v>
      </c>
      <c r="B378" s="6" t="s">
        <v>1902</v>
      </c>
      <c r="C378" s="20">
        <v>0</v>
      </c>
      <c r="D378" s="20">
        <v>0</v>
      </c>
      <c r="E378" s="20">
        <v>0</v>
      </c>
      <c r="F378" s="20">
        <v>10000</v>
      </c>
      <c r="G378" s="20">
        <v>0</v>
      </c>
      <c r="H378" s="20">
        <v>10000</v>
      </c>
      <c r="I378" s="4">
        <v>25000</v>
      </c>
      <c r="J378" s="4">
        <v>0</v>
      </c>
      <c r="K378" s="4">
        <v>25000</v>
      </c>
    </row>
    <row r="379" spans="1:11" ht="26.4" x14ac:dyDescent="0.3">
      <c r="A379" s="26" t="s">
        <v>506</v>
      </c>
      <c r="B379" s="27" t="s">
        <v>507</v>
      </c>
      <c r="C379" s="20">
        <v>1076.835</v>
      </c>
      <c r="D379" s="20">
        <v>0</v>
      </c>
      <c r="E379" s="20">
        <v>1076.835</v>
      </c>
      <c r="F379" s="20"/>
      <c r="G379" s="20"/>
      <c r="H379" s="20"/>
      <c r="I379" s="4"/>
      <c r="J379" s="4"/>
      <c r="K379" s="4"/>
    </row>
    <row r="380" spans="1:11" ht="79.2" x14ac:dyDescent="0.3">
      <c r="A380" s="26" t="s">
        <v>1471</v>
      </c>
      <c r="B380" s="27" t="s">
        <v>1472</v>
      </c>
      <c r="C380" s="20">
        <v>1271910.2335300001</v>
      </c>
      <c r="D380" s="20">
        <v>0</v>
      </c>
      <c r="E380" s="20">
        <v>1271910.2335300001</v>
      </c>
      <c r="F380" s="20"/>
      <c r="G380" s="20"/>
      <c r="H380" s="20"/>
      <c r="I380" s="4"/>
      <c r="J380" s="4"/>
      <c r="K380" s="4"/>
    </row>
    <row r="381" spans="1:11" ht="26.4" x14ac:dyDescent="0.3">
      <c r="A381" s="26" t="s">
        <v>508</v>
      </c>
      <c r="B381" s="27" t="s">
        <v>1903</v>
      </c>
      <c r="C381" s="20">
        <v>74553.403739999994</v>
      </c>
      <c r="D381" s="20">
        <v>0</v>
      </c>
      <c r="E381" s="20">
        <v>74553.403739999994</v>
      </c>
      <c r="F381" s="20">
        <v>82313.5</v>
      </c>
      <c r="G381" s="20">
        <v>0</v>
      </c>
      <c r="H381" s="20">
        <v>82313.5</v>
      </c>
      <c r="I381" s="4">
        <v>82313.5</v>
      </c>
      <c r="J381" s="4">
        <v>0</v>
      </c>
      <c r="K381" s="4">
        <v>82313.5</v>
      </c>
    </row>
    <row r="382" spans="1:11" x14ac:dyDescent="0.3">
      <c r="A382" s="26" t="s">
        <v>509</v>
      </c>
      <c r="B382" s="27" t="s">
        <v>510</v>
      </c>
      <c r="C382" s="20">
        <v>0</v>
      </c>
      <c r="D382" s="20">
        <v>120902.70765000001</v>
      </c>
      <c r="E382" s="20">
        <v>120902.70765000001</v>
      </c>
      <c r="F382" s="20">
        <v>0</v>
      </c>
      <c r="G382" s="20">
        <v>400000</v>
      </c>
      <c r="H382" s="20">
        <v>400000</v>
      </c>
      <c r="I382" s="4">
        <v>0</v>
      </c>
      <c r="J382" s="4">
        <v>400000</v>
      </c>
      <c r="K382" s="4">
        <v>400000</v>
      </c>
    </row>
    <row r="383" spans="1:11" ht="39.6" x14ac:dyDescent="0.3">
      <c r="A383" s="26" t="s">
        <v>1357</v>
      </c>
      <c r="B383" s="27" t="s">
        <v>1473</v>
      </c>
      <c r="C383" s="20">
        <v>400</v>
      </c>
      <c r="D383" s="20">
        <v>0</v>
      </c>
      <c r="E383" s="20">
        <v>400</v>
      </c>
      <c r="F383" s="20"/>
      <c r="G383" s="20"/>
      <c r="H383" s="20"/>
      <c r="I383" s="4"/>
      <c r="J383" s="4"/>
      <c r="K383" s="4"/>
    </row>
    <row r="384" spans="1:11" ht="13.8" x14ac:dyDescent="0.3">
      <c r="A384" s="15" t="s">
        <v>511</v>
      </c>
      <c r="B384" s="16" t="s">
        <v>512</v>
      </c>
      <c r="C384" s="3">
        <f t="shared" ref="C384:K384" si="74">C385</f>
        <v>202280399.5</v>
      </c>
      <c r="D384" s="3">
        <f t="shared" si="74"/>
        <v>0</v>
      </c>
      <c r="E384" s="3">
        <f t="shared" si="74"/>
        <v>202280399.5</v>
      </c>
      <c r="F384" s="3">
        <f t="shared" si="74"/>
        <v>195319411.09999999</v>
      </c>
      <c r="G384" s="3">
        <f t="shared" si="74"/>
        <v>0</v>
      </c>
      <c r="H384" s="3">
        <f t="shared" si="74"/>
        <v>195319411.09999999</v>
      </c>
      <c r="I384" s="3">
        <f t="shared" si="74"/>
        <v>200631211.09999999</v>
      </c>
      <c r="J384" s="3">
        <f t="shared" si="74"/>
        <v>0</v>
      </c>
      <c r="K384" s="3">
        <f t="shared" si="74"/>
        <v>200631211.09999999</v>
      </c>
    </row>
    <row r="385" spans="1:11" ht="39.6" x14ac:dyDescent="0.3">
      <c r="A385" s="5" t="s">
        <v>513</v>
      </c>
      <c r="B385" s="6" t="s">
        <v>514</v>
      </c>
      <c r="C385" s="4">
        <v>202280399.5</v>
      </c>
      <c r="D385" s="4">
        <v>0</v>
      </c>
      <c r="E385" s="4">
        <v>202280399.5</v>
      </c>
      <c r="F385" s="4">
        <v>195319411.09999999</v>
      </c>
      <c r="G385" s="4">
        <v>0</v>
      </c>
      <c r="H385" s="4">
        <v>195319411.09999999</v>
      </c>
      <c r="I385" s="4">
        <v>200631211.09999999</v>
      </c>
      <c r="J385" s="4">
        <v>0</v>
      </c>
      <c r="K385" s="4">
        <v>200631211.09999999</v>
      </c>
    </row>
    <row r="386" spans="1:11" ht="13.8" x14ac:dyDescent="0.3">
      <c r="A386" s="15" t="s">
        <v>515</v>
      </c>
      <c r="B386" s="16" t="s">
        <v>516</v>
      </c>
      <c r="C386" s="3">
        <f t="shared" ref="C386:K386" si="75">SUM(C387:C390)</f>
        <v>1992132.2288899999</v>
      </c>
      <c r="D386" s="3">
        <f t="shared" si="75"/>
        <v>242473.52073000002</v>
      </c>
      <c r="E386" s="3">
        <f t="shared" si="75"/>
        <v>2234605.7496199999</v>
      </c>
      <c r="F386" s="3">
        <f>SUM(F387:F390)</f>
        <v>2002381.1</v>
      </c>
      <c r="G386" s="3">
        <f t="shared" si="75"/>
        <v>206084.80000000002</v>
      </c>
      <c r="H386" s="3">
        <f t="shared" si="75"/>
        <v>2208465.9</v>
      </c>
      <c r="I386" s="3">
        <f t="shared" si="75"/>
        <v>2263636</v>
      </c>
      <c r="J386" s="3">
        <f t="shared" si="75"/>
        <v>205140.6</v>
      </c>
      <c r="K386" s="3">
        <f t="shared" si="75"/>
        <v>2468776.6</v>
      </c>
    </row>
    <row r="387" spans="1:11" ht="21" customHeight="1" x14ac:dyDescent="0.3">
      <c r="A387" s="5" t="s">
        <v>517</v>
      </c>
      <c r="B387" s="6" t="s">
        <v>518</v>
      </c>
      <c r="C387" s="4">
        <v>58963.968860000001</v>
      </c>
      <c r="D387" s="4">
        <v>0</v>
      </c>
      <c r="E387" s="4">
        <v>58963.968860000001</v>
      </c>
      <c r="F387" s="4">
        <v>91426</v>
      </c>
      <c r="G387" s="4">
        <v>0</v>
      </c>
      <c r="H387" s="4">
        <v>91426</v>
      </c>
      <c r="I387" s="4">
        <v>91426</v>
      </c>
      <c r="J387" s="4">
        <v>0</v>
      </c>
      <c r="K387" s="4">
        <v>91426</v>
      </c>
    </row>
    <row r="388" spans="1:11" ht="26.4" x14ac:dyDescent="0.3">
      <c r="A388" s="5" t="s">
        <v>519</v>
      </c>
      <c r="B388" s="6" t="s">
        <v>520</v>
      </c>
      <c r="C388" s="4">
        <v>1723669.1341500001</v>
      </c>
      <c r="D388" s="4">
        <v>242416.19005</v>
      </c>
      <c r="E388" s="4">
        <v>1966085.3242000001</v>
      </c>
      <c r="F388" s="4">
        <v>1677399.6</v>
      </c>
      <c r="G388" s="4">
        <v>205984.6</v>
      </c>
      <c r="H388" s="4">
        <v>1883384.2</v>
      </c>
      <c r="I388" s="4">
        <v>1897696.3</v>
      </c>
      <c r="J388" s="4">
        <v>205009.6</v>
      </c>
      <c r="K388" s="4">
        <v>2102705.9</v>
      </c>
    </row>
    <row r="389" spans="1:11" ht="26.4" x14ac:dyDescent="0.3">
      <c r="A389" s="5" t="s">
        <v>521</v>
      </c>
      <c r="B389" s="6" t="s">
        <v>1904</v>
      </c>
      <c r="C389" s="4">
        <v>82373.452900000004</v>
      </c>
      <c r="D389" s="4">
        <v>57.330680000000001</v>
      </c>
      <c r="E389" s="4">
        <v>82430.783580000003</v>
      </c>
      <c r="F389" s="4">
        <v>103532.90000000001</v>
      </c>
      <c r="G389" s="4">
        <v>100.2</v>
      </c>
      <c r="H389" s="4">
        <v>103633.1</v>
      </c>
      <c r="I389" s="4">
        <v>144491.1</v>
      </c>
      <c r="J389" s="4">
        <v>131</v>
      </c>
      <c r="K389" s="4">
        <v>144622.1</v>
      </c>
    </row>
    <row r="390" spans="1:11" x14ac:dyDescent="0.3">
      <c r="A390" s="5" t="s">
        <v>522</v>
      </c>
      <c r="B390" s="6" t="s">
        <v>523</v>
      </c>
      <c r="C390" s="4">
        <v>127125.67298</v>
      </c>
      <c r="D390" s="4">
        <v>0</v>
      </c>
      <c r="E390" s="4">
        <v>127125.67298</v>
      </c>
      <c r="F390" s="4">
        <v>130022.6</v>
      </c>
      <c r="G390" s="4">
        <v>0</v>
      </c>
      <c r="H390" s="4">
        <v>130022.6</v>
      </c>
      <c r="I390" s="4">
        <v>130022.6</v>
      </c>
      <c r="J390" s="4">
        <v>0</v>
      </c>
      <c r="K390" s="4">
        <v>130022.6</v>
      </c>
    </row>
    <row r="391" spans="1:11" ht="13.8" x14ac:dyDescent="0.3">
      <c r="A391" s="19">
        <v>2509000</v>
      </c>
      <c r="B391" s="16" t="s">
        <v>1684</v>
      </c>
      <c r="C391" s="3">
        <f t="shared" ref="C391:E391" si="76">C392</f>
        <v>0</v>
      </c>
      <c r="D391" s="3">
        <f t="shared" si="76"/>
        <v>0</v>
      </c>
      <c r="E391" s="3">
        <f t="shared" si="76"/>
        <v>0</v>
      </c>
      <c r="F391" s="3">
        <f>F392</f>
        <v>82711.900000000009</v>
      </c>
      <c r="G391" s="3">
        <f t="shared" ref="G391:K391" si="77">G392</f>
        <v>0</v>
      </c>
      <c r="H391" s="3">
        <f t="shared" si="77"/>
        <v>82711.900000000009</v>
      </c>
      <c r="I391" s="3">
        <f t="shared" si="77"/>
        <v>160634.29999999999</v>
      </c>
      <c r="J391" s="3">
        <f t="shared" si="77"/>
        <v>0</v>
      </c>
      <c r="K391" s="3">
        <f t="shared" si="77"/>
        <v>160634.29999999999</v>
      </c>
    </row>
    <row r="392" spans="1:11" ht="26.4" x14ac:dyDescent="0.3">
      <c r="A392" s="5" t="s">
        <v>1682</v>
      </c>
      <c r="B392" s="6" t="s">
        <v>1683</v>
      </c>
      <c r="C392" s="28"/>
      <c r="D392" s="28"/>
      <c r="E392" s="28"/>
      <c r="F392" s="4">
        <v>82711.900000000009</v>
      </c>
      <c r="G392" s="4">
        <v>0</v>
      </c>
      <c r="H392" s="4">
        <v>82711.900000000009</v>
      </c>
      <c r="I392" s="4">
        <v>160634.29999999999</v>
      </c>
      <c r="J392" s="4">
        <v>0</v>
      </c>
      <c r="K392" s="4">
        <v>160634.29999999999</v>
      </c>
    </row>
    <row r="393" spans="1:11" ht="26.4" x14ac:dyDescent="0.3">
      <c r="A393" s="7" t="s">
        <v>524</v>
      </c>
      <c r="B393" s="8" t="s">
        <v>525</v>
      </c>
      <c r="C393" s="13">
        <f t="shared" ref="C393:K393" si="78">C394</f>
        <v>784692.57204</v>
      </c>
      <c r="D393" s="13">
        <f t="shared" si="78"/>
        <v>0</v>
      </c>
      <c r="E393" s="13">
        <f t="shared" si="78"/>
        <v>784692.57204</v>
      </c>
      <c r="F393" s="13">
        <f t="shared" si="78"/>
        <v>1080958.5</v>
      </c>
      <c r="G393" s="13">
        <f t="shared" si="78"/>
        <v>0</v>
      </c>
      <c r="H393" s="13">
        <f t="shared" si="78"/>
        <v>1080958.5</v>
      </c>
      <c r="I393" s="13">
        <f t="shared" si="78"/>
        <v>1045920.8</v>
      </c>
      <c r="J393" s="13">
        <f t="shared" si="78"/>
        <v>0</v>
      </c>
      <c r="K393" s="13">
        <f t="shared" si="78"/>
        <v>1045920.8</v>
      </c>
    </row>
    <row r="394" spans="1:11" ht="27.6" x14ac:dyDescent="0.3">
      <c r="A394" s="15" t="s">
        <v>526</v>
      </c>
      <c r="B394" s="16" t="s">
        <v>525</v>
      </c>
      <c r="C394" s="3">
        <f t="shared" ref="C394:K394" si="79">C395+C396</f>
        <v>784692.57204</v>
      </c>
      <c r="D394" s="3">
        <f t="shared" si="79"/>
        <v>0</v>
      </c>
      <c r="E394" s="3">
        <f t="shared" si="79"/>
        <v>784692.57204</v>
      </c>
      <c r="F394" s="3">
        <f t="shared" si="79"/>
        <v>1080958.5</v>
      </c>
      <c r="G394" s="3">
        <f t="shared" si="79"/>
        <v>0</v>
      </c>
      <c r="H394" s="3">
        <f t="shared" si="79"/>
        <v>1080958.5</v>
      </c>
      <c r="I394" s="3">
        <f t="shared" si="79"/>
        <v>1045920.8</v>
      </c>
      <c r="J394" s="3">
        <f t="shared" si="79"/>
        <v>0</v>
      </c>
      <c r="K394" s="3">
        <f t="shared" si="79"/>
        <v>1045920.8</v>
      </c>
    </row>
    <row r="395" spans="1:11" ht="79.2" x14ac:dyDescent="0.3">
      <c r="A395" s="5" t="s">
        <v>527</v>
      </c>
      <c r="B395" s="6" t="s">
        <v>1905</v>
      </c>
      <c r="C395" s="4">
        <v>784692.57204</v>
      </c>
      <c r="D395" s="4">
        <v>0</v>
      </c>
      <c r="E395" s="4">
        <v>784692.57204</v>
      </c>
      <c r="F395" s="4">
        <v>806758.5</v>
      </c>
      <c r="G395" s="4">
        <v>0</v>
      </c>
      <c r="H395" s="4">
        <v>806758.5</v>
      </c>
      <c r="I395" s="4">
        <v>810060.80000000005</v>
      </c>
      <c r="J395" s="4">
        <v>0</v>
      </c>
      <c r="K395" s="4">
        <v>810060.80000000005</v>
      </c>
    </row>
    <row r="396" spans="1:11" ht="48" customHeight="1" x14ac:dyDescent="0.3">
      <c r="A396" s="5" t="s">
        <v>1686</v>
      </c>
      <c r="B396" s="6" t="s">
        <v>1687</v>
      </c>
      <c r="C396" s="18"/>
      <c r="D396" s="18"/>
      <c r="E396" s="18"/>
      <c r="F396" s="4">
        <v>274200</v>
      </c>
      <c r="G396" s="4">
        <v>0</v>
      </c>
      <c r="H396" s="4">
        <v>274200</v>
      </c>
      <c r="I396" s="4">
        <v>235860</v>
      </c>
      <c r="J396" s="4">
        <v>0</v>
      </c>
      <c r="K396" s="4">
        <v>235860</v>
      </c>
    </row>
    <row r="397" spans="1:11" ht="26.4" x14ac:dyDescent="0.3">
      <c r="A397" s="7" t="s">
        <v>1371</v>
      </c>
      <c r="B397" s="8" t="s">
        <v>1474</v>
      </c>
      <c r="C397" s="13">
        <f t="shared" ref="C397:K397" si="80">C398</f>
        <v>22426.208320000002</v>
      </c>
      <c r="D397" s="13">
        <f t="shared" si="80"/>
        <v>0</v>
      </c>
      <c r="E397" s="13">
        <f t="shared" si="80"/>
        <v>22426.208320000002</v>
      </c>
      <c r="F397" s="13">
        <f t="shared" si="80"/>
        <v>2758906</v>
      </c>
      <c r="G397" s="13">
        <f t="shared" si="80"/>
        <v>0</v>
      </c>
      <c r="H397" s="13">
        <f t="shared" si="80"/>
        <v>2758906</v>
      </c>
      <c r="I397" s="13">
        <f t="shared" si="80"/>
        <v>2768852.8</v>
      </c>
      <c r="J397" s="13">
        <f t="shared" si="80"/>
        <v>0</v>
      </c>
      <c r="K397" s="13">
        <f t="shared" si="80"/>
        <v>2768852.8</v>
      </c>
    </row>
    <row r="398" spans="1:11" ht="27.6" x14ac:dyDescent="0.3">
      <c r="A398" s="15" t="s">
        <v>1372</v>
      </c>
      <c r="B398" s="16" t="s">
        <v>1475</v>
      </c>
      <c r="C398" s="3">
        <f t="shared" ref="C398:E398" si="81">SUM(C399:C401)</f>
        <v>22426.208320000002</v>
      </c>
      <c r="D398" s="3">
        <f t="shared" si="81"/>
        <v>0</v>
      </c>
      <c r="E398" s="3">
        <f t="shared" si="81"/>
        <v>22426.208320000002</v>
      </c>
      <c r="F398" s="3">
        <f>SUM(F399:F401)</f>
        <v>2758906</v>
      </c>
      <c r="G398" s="3">
        <f t="shared" ref="G398:K398" si="82">SUM(G399:G401)</f>
        <v>0</v>
      </c>
      <c r="H398" s="3">
        <f t="shared" si="82"/>
        <v>2758906</v>
      </c>
      <c r="I398" s="3">
        <f t="shared" si="82"/>
        <v>2768852.8</v>
      </c>
      <c r="J398" s="3">
        <f t="shared" si="82"/>
        <v>0</v>
      </c>
      <c r="K398" s="3">
        <f t="shared" si="82"/>
        <v>2768852.8</v>
      </c>
    </row>
    <row r="399" spans="1:11" ht="26.4" x14ac:dyDescent="0.3">
      <c r="A399" s="5" t="s">
        <v>1373</v>
      </c>
      <c r="B399" s="6" t="s">
        <v>1374</v>
      </c>
      <c r="C399" s="4">
        <v>22426.208320000002</v>
      </c>
      <c r="D399" s="4">
        <v>0</v>
      </c>
      <c r="E399" s="4">
        <v>22426.208320000002</v>
      </c>
      <c r="F399" s="4">
        <v>205056</v>
      </c>
      <c r="G399" s="4">
        <v>0</v>
      </c>
      <c r="H399" s="4">
        <v>205056</v>
      </c>
      <c r="I399" s="4">
        <v>215002.80000000002</v>
      </c>
      <c r="J399" s="4">
        <v>0</v>
      </c>
      <c r="K399" s="4">
        <v>215002.80000000002</v>
      </c>
    </row>
    <row r="400" spans="1:11" ht="26.4" x14ac:dyDescent="0.3">
      <c r="A400" s="5" t="s">
        <v>1688</v>
      </c>
      <c r="B400" s="6" t="s">
        <v>208</v>
      </c>
      <c r="C400" s="18"/>
      <c r="D400" s="18"/>
      <c r="E400" s="18"/>
      <c r="F400" s="4">
        <v>23850</v>
      </c>
      <c r="G400" s="4">
        <v>0</v>
      </c>
      <c r="H400" s="4">
        <v>23850</v>
      </c>
      <c r="I400" s="4">
        <v>23850</v>
      </c>
      <c r="J400" s="4">
        <v>0</v>
      </c>
      <c r="K400" s="4">
        <v>23850</v>
      </c>
    </row>
    <row r="401" spans="1:11" ht="59.4" customHeight="1" x14ac:dyDescent="0.3">
      <c r="A401" s="5" t="s">
        <v>1689</v>
      </c>
      <c r="B401" s="6" t="s">
        <v>210</v>
      </c>
      <c r="C401" s="18"/>
      <c r="D401" s="18"/>
      <c r="E401" s="18"/>
      <c r="F401" s="4">
        <v>2530000</v>
      </c>
      <c r="G401" s="4">
        <v>0</v>
      </c>
      <c r="H401" s="4">
        <v>2530000</v>
      </c>
      <c r="I401" s="4">
        <v>2530000</v>
      </c>
      <c r="J401" s="4">
        <v>0</v>
      </c>
      <c r="K401" s="4">
        <v>2530000</v>
      </c>
    </row>
    <row r="402" spans="1:11" ht="26.4" x14ac:dyDescent="0.3">
      <c r="A402" s="7" t="s">
        <v>528</v>
      </c>
      <c r="B402" s="8" t="s">
        <v>529</v>
      </c>
      <c r="C402" s="13">
        <f t="shared" ref="C402:K402" si="83">C403+C413+C417+C420+C422+C432+C443</f>
        <v>6012053.6360999998</v>
      </c>
      <c r="D402" s="13">
        <f t="shared" si="83"/>
        <v>3018377.3823199994</v>
      </c>
      <c r="E402" s="13">
        <f t="shared" si="83"/>
        <v>9030431.0184199959</v>
      </c>
      <c r="F402" s="13">
        <f t="shared" si="83"/>
        <v>6755074.3999999994</v>
      </c>
      <c r="G402" s="13">
        <f t="shared" si="83"/>
        <v>4305199.4000000004</v>
      </c>
      <c r="H402" s="13">
        <f t="shared" si="83"/>
        <v>11060273.799999999</v>
      </c>
      <c r="I402" s="13">
        <f t="shared" si="83"/>
        <v>6643256.5</v>
      </c>
      <c r="J402" s="13">
        <f t="shared" si="83"/>
        <v>4779819.4000000004</v>
      </c>
      <c r="K402" s="13">
        <f t="shared" si="83"/>
        <v>11423075.9</v>
      </c>
    </row>
    <row r="403" spans="1:11" ht="27.6" x14ac:dyDescent="0.3">
      <c r="A403" s="15" t="s">
        <v>530</v>
      </c>
      <c r="B403" s="16" t="s">
        <v>531</v>
      </c>
      <c r="C403" s="3">
        <f t="shared" ref="C403:K403" si="84">SUM(C404:C412)</f>
        <v>528193.85092</v>
      </c>
      <c r="D403" s="3">
        <f t="shared" si="84"/>
        <v>126847.7781</v>
      </c>
      <c r="E403" s="3">
        <f t="shared" si="84"/>
        <v>655041.62901999999</v>
      </c>
      <c r="F403" s="3">
        <f t="shared" si="84"/>
        <v>875356.8</v>
      </c>
      <c r="G403" s="3">
        <f t="shared" si="84"/>
        <v>95160.200000000012</v>
      </c>
      <c r="H403" s="3">
        <f t="shared" si="84"/>
        <v>970516.99999999988</v>
      </c>
      <c r="I403" s="3">
        <f t="shared" si="84"/>
        <v>965363</v>
      </c>
      <c r="J403" s="3">
        <f t="shared" si="84"/>
        <v>98243.199999999997</v>
      </c>
      <c r="K403" s="3">
        <f t="shared" si="84"/>
        <v>1063606.2</v>
      </c>
    </row>
    <row r="404" spans="1:11" ht="26.4" x14ac:dyDescent="0.3">
      <c r="A404" s="5" t="s">
        <v>532</v>
      </c>
      <c r="B404" s="6" t="s">
        <v>533</v>
      </c>
      <c r="C404" s="4">
        <v>45685.893790000002</v>
      </c>
      <c r="D404" s="4">
        <v>17228.92139</v>
      </c>
      <c r="E404" s="4">
        <v>62914.815179999998</v>
      </c>
      <c r="F404" s="4">
        <v>109854.2</v>
      </c>
      <c r="G404" s="4">
        <v>30233</v>
      </c>
      <c r="H404" s="4">
        <v>140087.20000000001</v>
      </c>
      <c r="I404" s="4">
        <v>121363.3</v>
      </c>
      <c r="J404" s="4">
        <v>30233</v>
      </c>
      <c r="K404" s="4">
        <v>151596.30000000002</v>
      </c>
    </row>
    <row r="405" spans="1:11" ht="26.4" x14ac:dyDescent="0.3">
      <c r="A405" s="5" t="s">
        <v>534</v>
      </c>
      <c r="B405" s="6" t="s">
        <v>1906</v>
      </c>
      <c r="C405" s="4">
        <v>41644.69801</v>
      </c>
      <c r="D405" s="4">
        <v>17354.456610000001</v>
      </c>
      <c r="E405" s="4">
        <v>58999.154619999994</v>
      </c>
      <c r="F405" s="4">
        <v>41700.9</v>
      </c>
      <c r="G405" s="4">
        <v>15150</v>
      </c>
      <c r="H405" s="4">
        <v>56850.9</v>
      </c>
      <c r="I405" s="4">
        <v>41700.9</v>
      </c>
      <c r="J405" s="4">
        <v>15400</v>
      </c>
      <c r="K405" s="4">
        <v>57100.9</v>
      </c>
    </row>
    <row r="406" spans="1:11" ht="39.6" x14ac:dyDescent="0.3">
      <c r="A406" s="5" t="s">
        <v>535</v>
      </c>
      <c r="B406" s="6" t="s">
        <v>536</v>
      </c>
      <c r="C406" s="4">
        <v>32566.237100000002</v>
      </c>
      <c r="D406" s="4">
        <v>8933.3928100000012</v>
      </c>
      <c r="E406" s="4">
        <v>41499.629909999996</v>
      </c>
      <c r="F406" s="4">
        <v>33155.599999999999</v>
      </c>
      <c r="G406" s="4">
        <v>12487.300000000001</v>
      </c>
      <c r="H406" s="4">
        <v>45642.9</v>
      </c>
      <c r="I406" s="4">
        <v>35792.9</v>
      </c>
      <c r="J406" s="4">
        <v>12341.9</v>
      </c>
      <c r="K406" s="4">
        <v>48134.8</v>
      </c>
    </row>
    <row r="407" spans="1:11" x14ac:dyDescent="0.3">
      <c r="A407" s="5" t="s">
        <v>537</v>
      </c>
      <c r="B407" s="6" t="s">
        <v>538</v>
      </c>
      <c r="C407" s="4">
        <v>404440.63162</v>
      </c>
      <c r="D407" s="4">
        <v>30865.340660000002</v>
      </c>
      <c r="E407" s="4">
        <v>435305.97227999999</v>
      </c>
      <c r="F407" s="4">
        <v>530599.9</v>
      </c>
      <c r="G407" s="4">
        <v>18123.8</v>
      </c>
      <c r="H407" s="4">
        <v>548723.69999999995</v>
      </c>
      <c r="I407" s="4">
        <v>646677.6</v>
      </c>
      <c r="J407" s="4">
        <v>18268.3</v>
      </c>
      <c r="K407" s="4">
        <v>664945.9</v>
      </c>
    </row>
    <row r="408" spans="1:11" ht="26.4" x14ac:dyDescent="0.3">
      <c r="A408" s="5" t="s">
        <v>539</v>
      </c>
      <c r="B408" s="6" t="s">
        <v>540</v>
      </c>
      <c r="C408" s="4">
        <v>0</v>
      </c>
      <c r="D408" s="4">
        <v>52465.66663</v>
      </c>
      <c r="E408" s="4">
        <v>52465.66663</v>
      </c>
      <c r="F408" s="4">
        <v>148221.6</v>
      </c>
      <c r="G408" s="4">
        <v>17666.099999999999</v>
      </c>
      <c r="H408" s="4">
        <v>165887.70000000001</v>
      </c>
      <c r="I408" s="4">
        <v>107600.8</v>
      </c>
      <c r="J408" s="4">
        <v>21000</v>
      </c>
      <c r="K408" s="4">
        <v>128600.8</v>
      </c>
    </row>
    <row r="409" spans="1:11" ht="26.4" x14ac:dyDescent="0.3">
      <c r="A409" s="5" t="s">
        <v>541</v>
      </c>
      <c r="B409" s="6" t="s">
        <v>542</v>
      </c>
      <c r="C409" s="4">
        <v>0</v>
      </c>
      <c r="D409" s="4">
        <v>0</v>
      </c>
      <c r="E409" s="4">
        <v>0</v>
      </c>
      <c r="F409" s="4">
        <v>0</v>
      </c>
      <c r="G409" s="4">
        <v>500</v>
      </c>
      <c r="H409" s="4">
        <v>500</v>
      </c>
      <c r="I409" s="4"/>
      <c r="J409" s="4"/>
      <c r="K409" s="4"/>
    </row>
    <row r="410" spans="1:11" ht="26.4" x14ac:dyDescent="0.3">
      <c r="A410" s="5" t="s">
        <v>543</v>
      </c>
      <c r="B410" s="6" t="s">
        <v>544</v>
      </c>
      <c r="C410" s="4">
        <v>2752.2280000000001</v>
      </c>
      <c r="D410" s="4">
        <v>0</v>
      </c>
      <c r="E410" s="4">
        <v>2752.2280000000001</v>
      </c>
      <c r="F410" s="4">
        <v>9968.9</v>
      </c>
      <c r="G410" s="4">
        <v>0</v>
      </c>
      <c r="H410" s="4">
        <v>9968.9</v>
      </c>
      <c r="I410" s="4">
        <v>10584.5</v>
      </c>
      <c r="J410" s="4">
        <v>0</v>
      </c>
      <c r="K410" s="4">
        <v>10584.5</v>
      </c>
    </row>
    <row r="411" spans="1:11" ht="55.2" customHeight="1" x14ac:dyDescent="0.3">
      <c r="A411" s="5" t="s">
        <v>545</v>
      </c>
      <c r="B411" s="6" t="s">
        <v>546</v>
      </c>
      <c r="C411" s="4">
        <v>0</v>
      </c>
      <c r="D411" s="4">
        <v>0</v>
      </c>
      <c r="E411" s="4">
        <v>0</v>
      </c>
      <c r="F411" s="4">
        <v>0</v>
      </c>
      <c r="G411" s="4">
        <v>1000</v>
      </c>
      <c r="H411" s="4">
        <v>1000</v>
      </c>
      <c r="I411" s="4">
        <v>0</v>
      </c>
      <c r="J411" s="4">
        <v>1000</v>
      </c>
      <c r="K411" s="4">
        <v>1000</v>
      </c>
    </row>
    <row r="412" spans="1:11" ht="26.4" x14ac:dyDescent="0.3">
      <c r="A412" s="5" t="s">
        <v>547</v>
      </c>
      <c r="B412" s="6" t="s">
        <v>548</v>
      </c>
      <c r="C412" s="4">
        <v>1104.1623999999999</v>
      </c>
      <c r="D412" s="4">
        <v>0</v>
      </c>
      <c r="E412" s="4">
        <v>1104.1623999999999</v>
      </c>
      <c r="F412" s="4">
        <v>1855.7</v>
      </c>
      <c r="G412" s="4">
        <v>0</v>
      </c>
      <c r="H412" s="4">
        <v>1855.7</v>
      </c>
      <c r="I412" s="4">
        <v>1643</v>
      </c>
      <c r="J412" s="4">
        <v>0</v>
      </c>
      <c r="K412" s="4">
        <v>1643</v>
      </c>
    </row>
    <row r="413" spans="1:11" ht="13.8" x14ac:dyDescent="0.3">
      <c r="A413" s="15" t="s">
        <v>549</v>
      </c>
      <c r="B413" s="16" t="s">
        <v>550</v>
      </c>
      <c r="C413" s="3">
        <f t="shared" ref="C413:K413" si="85">SUM(C414:C416)</f>
        <v>407394.34450999997</v>
      </c>
      <c r="D413" s="3">
        <f t="shared" si="85"/>
        <v>207.95755</v>
      </c>
      <c r="E413" s="3">
        <f t="shared" si="85"/>
        <v>407602.30206000002</v>
      </c>
      <c r="F413" s="3">
        <f t="shared" si="85"/>
        <v>0</v>
      </c>
      <c r="G413" s="3">
        <f t="shared" si="85"/>
        <v>0</v>
      </c>
      <c r="H413" s="3">
        <f t="shared" si="85"/>
        <v>0</v>
      </c>
      <c r="I413" s="3">
        <f t="shared" si="85"/>
        <v>0</v>
      </c>
      <c r="J413" s="3">
        <f t="shared" si="85"/>
        <v>0</v>
      </c>
      <c r="K413" s="3">
        <f t="shared" si="85"/>
        <v>0</v>
      </c>
    </row>
    <row r="414" spans="1:11" x14ac:dyDescent="0.3">
      <c r="A414" s="5" t="s">
        <v>551</v>
      </c>
      <c r="B414" s="6" t="s">
        <v>552</v>
      </c>
      <c r="C414" s="4">
        <v>318589.22476999997</v>
      </c>
      <c r="D414" s="4">
        <v>46.724029999999999</v>
      </c>
      <c r="E414" s="4">
        <v>318635.94880000001</v>
      </c>
      <c r="F414" s="20"/>
      <c r="G414" s="20"/>
      <c r="H414" s="20"/>
      <c r="I414" s="4"/>
      <c r="J414" s="4"/>
      <c r="K414" s="4"/>
    </row>
    <row r="415" spans="1:11" ht="26.4" x14ac:dyDescent="0.3">
      <c r="A415" s="5" t="s">
        <v>553</v>
      </c>
      <c r="B415" s="6" t="s">
        <v>1476</v>
      </c>
      <c r="C415" s="4">
        <v>84796.138569999996</v>
      </c>
      <c r="D415" s="4">
        <v>161.23352</v>
      </c>
      <c r="E415" s="4">
        <v>84957.372090000004</v>
      </c>
      <c r="F415" s="20"/>
      <c r="G415" s="20"/>
      <c r="H415" s="20"/>
      <c r="I415" s="4"/>
      <c r="J415" s="4"/>
      <c r="K415" s="4"/>
    </row>
    <row r="416" spans="1:11" x14ac:dyDescent="0.3">
      <c r="A416" s="5" t="s">
        <v>554</v>
      </c>
      <c r="B416" s="6" t="s">
        <v>1477</v>
      </c>
      <c r="C416" s="4">
        <v>4008.98117</v>
      </c>
      <c r="D416" s="4">
        <v>0</v>
      </c>
      <c r="E416" s="4">
        <v>4008.98117</v>
      </c>
      <c r="F416" s="20"/>
      <c r="G416" s="20"/>
      <c r="H416" s="20"/>
      <c r="I416" s="4"/>
      <c r="J416" s="4"/>
      <c r="K416" s="4"/>
    </row>
    <row r="417" spans="1:11" ht="13.8" x14ac:dyDescent="0.3">
      <c r="A417" s="15" t="s">
        <v>555</v>
      </c>
      <c r="B417" s="16" t="s">
        <v>556</v>
      </c>
      <c r="C417" s="3">
        <f t="shared" ref="C417:K417" si="86">SUM(C418:C419)</f>
        <v>75437.814480000001</v>
      </c>
      <c r="D417" s="3">
        <f t="shared" si="86"/>
        <v>23984.763500000001</v>
      </c>
      <c r="E417" s="3">
        <f t="shared" si="86"/>
        <v>99422.577980000002</v>
      </c>
      <c r="F417" s="3">
        <f t="shared" si="86"/>
        <v>135493.5</v>
      </c>
      <c r="G417" s="3">
        <f t="shared" si="86"/>
        <v>32000</v>
      </c>
      <c r="H417" s="3">
        <f t="shared" si="86"/>
        <v>167493.5</v>
      </c>
      <c r="I417" s="3">
        <f t="shared" si="86"/>
        <v>144602.9</v>
      </c>
      <c r="J417" s="3">
        <f t="shared" si="86"/>
        <v>55500</v>
      </c>
      <c r="K417" s="3">
        <f t="shared" si="86"/>
        <v>200102.90000000002</v>
      </c>
    </row>
    <row r="418" spans="1:11" ht="26.4" x14ac:dyDescent="0.3">
      <c r="A418" s="5" t="s">
        <v>557</v>
      </c>
      <c r="B418" s="6" t="s">
        <v>558</v>
      </c>
      <c r="C418" s="4">
        <v>35437.814479999994</v>
      </c>
      <c r="D418" s="4">
        <v>23984.763500000001</v>
      </c>
      <c r="E418" s="4">
        <v>59422.577979999995</v>
      </c>
      <c r="F418" s="4">
        <v>35493.5</v>
      </c>
      <c r="G418" s="4">
        <v>32000</v>
      </c>
      <c r="H418" s="4">
        <v>67493.5</v>
      </c>
      <c r="I418" s="24">
        <v>44602.9</v>
      </c>
      <c r="J418" s="24">
        <v>55500</v>
      </c>
      <c r="K418" s="24">
        <v>100102.90000000001</v>
      </c>
    </row>
    <row r="419" spans="1:11" x14ac:dyDescent="0.3">
      <c r="A419" s="5" t="s">
        <v>559</v>
      </c>
      <c r="B419" s="6" t="s">
        <v>560</v>
      </c>
      <c r="C419" s="4">
        <v>40000</v>
      </c>
      <c r="D419" s="4">
        <v>0</v>
      </c>
      <c r="E419" s="4">
        <v>40000</v>
      </c>
      <c r="F419" s="4">
        <v>100000</v>
      </c>
      <c r="G419" s="4">
        <v>0</v>
      </c>
      <c r="H419" s="4">
        <v>100000</v>
      </c>
      <c r="I419" s="4">
        <v>100000</v>
      </c>
      <c r="J419" s="4">
        <v>0</v>
      </c>
      <c r="K419" s="4">
        <v>100000</v>
      </c>
    </row>
    <row r="420" spans="1:11" ht="13.8" x14ac:dyDescent="0.3">
      <c r="A420" s="15" t="s">
        <v>561</v>
      </c>
      <c r="B420" s="16" t="s">
        <v>562</v>
      </c>
      <c r="C420" s="3">
        <f t="shared" ref="C420:K420" si="87">C421</f>
        <v>383452.83844999998</v>
      </c>
      <c r="D420" s="3">
        <f t="shared" si="87"/>
        <v>815.23793000000001</v>
      </c>
      <c r="E420" s="3">
        <f t="shared" si="87"/>
        <v>384268.07637999998</v>
      </c>
      <c r="F420" s="3">
        <f t="shared" si="87"/>
        <v>443739.7</v>
      </c>
      <c r="G420" s="3">
        <f t="shared" si="87"/>
        <v>0</v>
      </c>
      <c r="H420" s="3">
        <f t="shared" si="87"/>
        <v>443739.7</v>
      </c>
      <c r="I420" s="3">
        <f t="shared" si="87"/>
        <v>444672.10000000003</v>
      </c>
      <c r="J420" s="3">
        <f t="shared" si="87"/>
        <v>0</v>
      </c>
      <c r="K420" s="3">
        <f t="shared" si="87"/>
        <v>444672.10000000003</v>
      </c>
    </row>
    <row r="421" spans="1:11" x14ac:dyDescent="0.3">
      <c r="A421" s="5" t="s">
        <v>563</v>
      </c>
      <c r="B421" s="6" t="s">
        <v>564</v>
      </c>
      <c r="C421" s="4">
        <v>383452.83844999998</v>
      </c>
      <c r="D421" s="4">
        <v>815.23793000000001</v>
      </c>
      <c r="E421" s="4">
        <v>384268.07637999998</v>
      </c>
      <c r="F421" s="4">
        <v>443739.7</v>
      </c>
      <c r="G421" s="4">
        <v>0</v>
      </c>
      <c r="H421" s="4">
        <v>443739.7</v>
      </c>
      <c r="I421" s="4">
        <v>444672.10000000003</v>
      </c>
      <c r="J421" s="4">
        <v>0</v>
      </c>
      <c r="K421" s="4">
        <v>444672.10000000003</v>
      </c>
    </row>
    <row r="422" spans="1:11" ht="13.8" x14ac:dyDescent="0.3">
      <c r="A422" s="15" t="s">
        <v>565</v>
      </c>
      <c r="B422" s="16" t="s">
        <v>566</v>
      </c>
      <c r="C422" s="3">
        <f t="shared" ref="C422:K422" si="88">SUM(C423:C431)</f>
        <v>2466280.2823100002</v>
      </c>
      <c r="D422" s="3">
        <f t="shared" si="88"/>
        <v>2286180.10775</v>
      </c>
      <c r="E422" s="3">
        <f t="shared" si="88"/>
        <v>4752460.3900599973</v>
      </c>
      <c r="F422" s="3">
        <f t="shared" si="88"/>
        <v>2809891.6</v>
      </c>
      <c r="G422" s="3">
        <f t="shared" si="88"/>
        <v>2885911.9</v>
      </c>
      <c r="H422" s="3">
        <f t="shared" si="88"/>
        <v>5695803.5</v>
      </c>
      <c r="I422" s="3">
        <f t="shared" si="88"/>
        <v>2835940</v>
      </c>
      <c r="J422" s="3">
        <f t="shared" si="88"/>
        <v>3178205.3000000003</v>
      </c>
      <c r="K422" s="3">
        <f t="shared" si="88"/>
        <v>6014145.2999999998</v>
      </c>
    </row>
    <row r="423" spans="1:11" x14ac:dyDescent="0.3">
      <c r="A423" s="5" t="s">
        <v>567</v>
      </c>
      <c r="B423" s="6" t="s">
        <v>568</v>
      </c>
      <c r="C423" s="4">
        <v>39235.237090000002</v>
      </c>
      <c r="D423" s="4">
        <v>773.66800000000001</v>
      </c>
      <c r="E423" s="4">
        <v>40008.90509</v>
      </c>
      <c r="F423" s="4">
        <v>41571.5</v>
      </c>
      <c r="G423" s="4">
        <v>0</v>
      </c>
      <c r="H423" s="4">
        <v>41571.5</v>
      </c>
      <c r="I423" s="4">
        <v>42370.6</v>
      </c>
      <c r="J423" s="4">
        <v>0</v>
      </c>
      <c r="K423" s="4">
        <v>42370.6</v>
      </c>
    </row>
    <row r="424" spans="1:11" ht="26.4" x14ac:dyDescent="0.3">
      <c r="A424" s="5" t="s">
        <v>569</v>
      </c>
      <c r="B424" s="6" t="s">
        <v>570</v>
      </c>
      <c r="C424" s="4">
        <v>2151705.42894</v>
      </c>
      <c r="D424" s="4">
        <v>2180299.4118499998</v>
      </c>
      <c r="E424" s="4">
        <v>4332004.8407899998</v>
      </c>
      <c r="F424" s="4">
        <v>2516693.1</v>
      </c>
      <c r="G424" s="4">
        <v>2769111.9</v>
      </c>
      <c r="H424" s="4">
        <v>5285805</v>
      </c>
      <c r="I424" s="4">
        <v>2728769.4</v>
      </c>
      <c r="J424" s="4">
        <v>3064505.3000000003</v>
      </c>
      <c r="K424" s="4">
        <v>5793274.7000000002</v>
      </c>
    </row>
    <row r="425" spans="1:11" ht="39.6" x14ac:dyDescent="0.3">
      <c r="A425" s="5" t="s">
        <v>571</v>
      </c>
      <c r="B425" s="6" t="s">
        <v>572</v>
      </c>
      <c r="C425" s="4">
        <v>10099.990119999999</v>
      </c>
      <c r="D425" s="4">
        <v>56740.667979999998</v>
      </c>
      <c r="E425" s="4">
        <v>66840.658100000001</v>
      </c>
      <c r="F425" s="4">
        <v>64800</v>
      </c>
      <c r="G425" s="4">
        <v>71800</v>
      </c>
      <c r="H425" s="4">
        <v>136600</v>
      </c>
      <c r="I425" s="4">
        <v>64800</v>
      </c>
      <c r="J425" s="4">
        <v>68700</v>
      </c>
      <c r="K425" s="4">
        <v>133500</v>
      </c>
    </row>
    <row r="426" spans="1:11" ht="26.4" x14ac:dyDescent="0.3">
      <c r="A426" s="5" t="s">
        <v>573</v>
      </c>
      <c r="B426" s="6" t="s">
        <v>574</v>
      </c>
      <c r="C426" s="4">
        <v>0</v>
      </c>
      <c r="D426" s="4">
        <v>48366.359920000003</v>
      </c>
      <c r="E426" s="4">
        <v>48366.359920000003</v>
      </c>
      <c r="F426" s="4">
        <v>94900</v>
      </c>
      <c r="G426" s="4">
        <v>45000</v>
      </c>
      <c r="H426" s="4">
        <v>139900</v>
      </c>
      <c r="I426" s="4">
        <v>0</v>
      </c>
      <c r="J426" s="4">
        <v>45000</v>
      </c>
      <c r="K426" s="4">
        <v>45000</v>
      </c>
    </row>
    <row r="427" spans="1:11" ht="66" x14ac:dyDescent="0.3">
      <c r="A427" s="5" t="s">
        <v>575</v>
      </c>
      <c r="B427" s="6" t="s">
        <v>1356</v>
      </c>
      <c r="C427" s="4">
        <v>5131.8817300000001</v>
      </c>
      <c r="D427" s="4">
        <v>0</v>
      </c>
      <c r="E427" s="4">
        <v>5131.8817300000001</v>
      </c>
      <c r="F427" s="4">
        <v>36927</v>
      </c>
      <c r="G427" s="4">
        <v>0</v>
      </c>
      <c r="H427" s="4">
        <v>36927</v>
      </c>
      <c r="I427" s="4"/>
      <c r="J427" s="4"/>
      <c r="K427" s="4"/>
    </row>
    <row r="428" spans="1:11" ht="52.8" x14ac:dyDescent="0.3">
      <c r="A428" s="5" t="s">
        <v>576</v>
      </c>
      <c r="B428" s="6" t="s">
        <v>577</v>
      </c>
      <c r="C428" s="4">
        <v>3851.4499599999999</v>
      </c>
      <c r="D428" s="4">
        <v>0</v>
      </c>
      <c r="E428" s="4">
        <v>3851.4499599999999</v>
      </c>
      <c r="F428" s="4">
        <v>5000</v>
      </c>
      <c r="G428" s="4">
        <v>0</v>
      </c>
      <c r="H428" s="4">
        <v>5000</v>
      </c>
      <c r="I428" s="4"/>
      <c r="J428" s="4"/>
      <c r="K428" s="4"/>
    </row>
    <row r="429" spans="1:11" ht="39.6" x14ac:dyDescent="0.3">
      <c r="A429" s="5" t="s">
        <v>1478</v>
      </c>
      <c r="B429" s="6" t="s">
        <v>1396</v>
      </c>
      <c r="C429" s="4">
        <v>254047.55058000001</v>
      </c>
      <c r="D429" s="4">
        <v>0</v>
      </c>
      <c r="E429" s="4">
        <v>254047.55058000001</v>
      </c>
      <c r="F429" s="20"/>
      <c r="G429" s="20"/>
      <c r="H429" s="20"/>
      <c r="I429" s="4"/>
      <c r="J429" s="4"/>
      <c r="K429" s="4"/>
    </row>
    <row r="430" spans="1:11" ht="39.6" x14ac:dyDescent="0.3">
      <c r="A430" s="5" t="s">
        <v>578</v>
      </c>
      <c r="B430" s="6" t="s">
        <v>579</v>
      </c>
      <c r="C430" s="4">
        <v>2208.7438900000002</v>
      </c>
      <c r="D430" s="4">
        <v>0</v>
      </c>
      <c r="E430" s="4">
        <v>2208.7438900000002</v>
      </c>
      <c r="F430" s="4">
        <v>40000</v>
      </c>
      <c r="G430" s="4">
        <v>0</v>
      </c>
      <c r="H430" s="4">
        <v>40000</v>
      </c>
      <c r="I430" s="4"/>
      <c r="J430" s="4"/>
      <c r="K430" s="4"/>
    </row>
    <row r="431" spans="1:11" ht="39.6" x14ac:dyDescent="0.3">
      <c r="A431" s="5" t="s">
        <v>1690</v>
      </c>
      <c r="B431" s="6" t="s">
        <v>1691</v>
      </c>
      <c r="C431" s="4"/>
      <c r="D431" s="4"/>
      <c r="E431" s="4"/>
      <c r="F431" s="4">
        <v>10000</v>
      </c>
      <c r="G431" s="4">
        <v>0</v>
      </c>
      <c r="H431" s="4">
        <v>10000</v>
      </c>
      <c r="I431" s="4"/>
      <c r="J431" s="4"/>
      <c r="K431" s="4"/>
    </row>
    <row r="432" spans="1:11" ht="13.8" x14ac:dyDescent="0.3">
      <c r="A432" s="15" t="s">
        <v>580</v>
      </c>
      <c r="B432" s="16" t="s">
        <v>581</v>
      </c>
      <c r="C432" s="3">
        <f t="shared" ref="C432:K432" si="89">SUM(C433:C442)</f>
        <v>1778160.1359300001</v>
      </c>
      <c r="D432" s="3">
        <f t="shared" si="89"/>
        <v>307848.92799</v>
      </c>
      <c r="E432" s="3">
        <f t="shared" si="89"/>
        <v>2086009.0639199999</v>
      </c>
      <c r="F432" s="3">
        <f t="shared" si="89"/>
        <v>2077217.7999999998</v>
      </c>
      <c r="G432" s="3">
        <f t="shared" si="89"/>
        <v>964359.1</v>
      </c>
      <c r="H432" s="3">
        <f t="shared" si="89"/>
        <v>3041576.9</v>
      </c>
      <c r="I432" s="3">
        <f t="shared" si="89"/>
        <v>1881353</v>
      </c>
      <c r="J432" s="3">
        <f t="shared" si="89"/>
        <v>1085982</v>
      </c>
      <c r="K432" s="3">
        <f t="shared" si="89"/>
        <v>2967335</v>
      </c>
    </row>
    <row r="433" spans="1:11" x14ac:dyDescent="0.3">
      <c r="A433" s="5" t="s">
        <v>582</v>
      </c>
      <c r="B433" s="6" t="s">
        <v>583</v>
      </c>
      <c r="C433" s="4">
        <v>19121.589010000003</v>
      </c>
      <c r="D433" s="4">
        <v>0</v>
      </c>
      <c r="E433" s="4">
        <v>19121.589010000003</v>
      </c>
      <c r="F433" s="4">
        <v>24604.400000000001</v>
      </c>
      <c r="G433" s="4">
        <v>0</v>
      </c>
      <c r="H433" s="4">
        <v>24604.400000000001</v>
      </c>
      <c r="I433" s="4">
        <v>24645.100000000002</v>
      </c>
      <c r="J433" s="4">
        <v>0</v>
      </c>
      <c r="K433" s="4">
        <v>24645.100000000002</v>
      </c>
    </row>
    <row r="434" spans="1:11" ht="26.4" x14ac:dyDescent="0.3">
      <c r="A434" s="5" t="s">
        <v>584</v>
      </c>
      <c r="B434" s="6" t="s">
        <v>585</v>
      </c>
      <c r="C434" s="4">
        <v>3897.7289599999999</v>
      </c>
      <c r="D434" s="4">
        <v>0</v>
      </c>
      <c r="E434" s="4">
        <v>3897.7289599999999</v>
      </c>
      <c r="F434" s="4">
        <v>4773.3999999999996</v>
      </c>
      <c r="G434" s="4">
        <v>0</v>
      </c>
      <c r="H434" s="4">
        <v>4773.3999999999996</v>
      </c>
      <c r="I434" s="4">
        <v>5823.6</v>
      </c>
      <c r="J434" s="4">
        <v>0</v>
      </c>
      <c r="K434" s="4">
        <v>5823.6</v>
      </c>
    </row>
    <row r="435" spans="1:11" ht="26.4" x14ac:dyDescent="0.3">
      <c r="A435" s="5" t="s">
        <v>586</v>
      </c>
      <c r="B435" s="6" t="s">
        <v>587</v>
      </c>
      <c r="C435" s="4">
        <v>7643.5880499999994</v>
      </c>
      <c r="D435" s="4">
        <v>0</v>
      </c>
      <c r="E435" s="4">
        <v>7643.5880499999994</v>
      </c>
      <c r="F435" s="4">
        <v>9435.7000000000007</v>
      </c>
      <c r="G435" s="4">
        <v>0</v>
      </c>
      <c r="H435" s="4">
        <v>9435.7000000000007</v>
      </c>
      <c r="I435" s="4">
        <v>10130.1</v>
      </c>
      <c r="J435" s="4">
        <v>0</v>
      </c>
      <c r="K435" s="4">
        <v>10130.1</v>
      </c>
    </row>
    <row r="436" spans="1:11" ht="39.6" x14ac:dyDescent="0.3">
      <c r="A436" s="5" t="s">
        <v>588</v>
      </c>
      <c r="B436" s="6" t="s">
        <v>589</v>
      </c>
      <c r="C436" s="4">
        <v>0</v>
      </c>
      <c r="D436" s="4">
        <v>306741.12023</v>
      </c>
      <c r="E436" s="4">
        <v>306741.12023</v>
      </c>
      <c r="F436" s="4">
        <v>0</v>
      </c>
      <c r="G436" s="4">
        <v>964359.1</v>
      </c>
      <c r="H436" s="4">
        <v>964359.1</v>
      </c>
      <c r="I436" s="4">
        <v>0</v>
      </c>
      <c r="J436" s="4">
        <v>1085982</v>
      </c>
      <c r="K436" s="4">
        <v>1085982</v>
      </c>
    </row>
    <row r="437" spans="1:11" ht="26.4" x14ac:dyDescent="0.3">
      <c r="A437" s="5" t="s">
        <v>590</v>
      </c>
      <c r="B437" s="6" t="s">
        <v>591</v>
      </c>
      <c r="C437" s="4">
        <v>446048.75069999998</v>
      </c>
      <c r="D437" s="4">
        <v>1107.8077599999999</v>
      </c>
      <c r="E437" s="4">
        <v>447156.55845999997</v>
      </c>
      <c r="F437" s="4">
        <v>533051.1</v>
      </c>
      <c r="G437" s="4">
        <v>0</v>
      </c>
      <c r="H437" s="4">
        <v>533051.1</v>
      </c>
      <c r="I437" s="4">
        <v>475878</v>
      </c>
      <c r="J437" s="4">
        <v>0</v>
      </c>
      <c r="K437" s="4">
        <v>475878</v>
      </c>
    </row>
    <row r="438" spans="1:11" ht="26.4" x14ac:dyDescent="0.3">
      <c r="A438" s="5" t="s">
        <v>592</v>
      </c>
      <c r="B438" s="6" t="s">
        <v>1907</v>
      </c>
      <c r="C438" s="4">
        <v>1214876.18588</v>
      </c>
      <c r="D438" s="4">
        <v>0</v>
      </c>
      <c r="E438" s="4">
        <v>1214876.18588</v>
      </c>
      <c r="F438" s="4">
        <v>1354876.2</v>
      </c>
      <c r="G438" s="4">
        <v>0</v>
      </c>
      <c r="H438" s="4">
        <v>1354876.2</v>
      </c>
      <c r="I438" s="4">
        <v>1364876.2</v>
      </c>
      <c r="J438" s="4">
        <v>0</v>
      </c>
      <c r="K438" s="4">
        <v>1364876.2</v>
      </c>
    </row>
    <row r="439" spans="1:11" ht="26.4" x14ac:dyDescent="0.3">
      <c r="A439" s="5" t="s">
        <v>1479</v>
      </c>
      <c r="B439" s="6" t="s">
        <v>1480</v>
      </c>
      <c r="C439" s="4">
        <v>28708.7906</v>
      </c>
      <c r="D439" s="4">
        <v>0</v>
      </c>
      <c r="E439" s="4">
        <v>28708.7906</v>
      </c>
      <c r="F439" s="20"/>
      <c r="G439" s="20"/>
      <c r="H439" s="20"/>
      <c r="I439" s="4"/>
      <c r="J439" s="4"/>
      <c r="K439" s="4"/>
    </row>
    <row r="440" spans="1:11" ht="39.6" x14ac:dyDescent="0.3">
      <c r="A440" s="5" t="s">
        <v>1481</v>
      </c>
      <c r="B440" s="6" t="s">
        <v>1482</v>
      </c>
      <c r="C440" s="4">
        <v>57863.50273</v>
      </c>
      <c r="D440" s="4">
        <v>0</v>
      </c>
      <c r="E440" s="4">
        <v>57863.50273</v>
      </c>
      <c r="F440" s="20"/>
      <c r="G440" s="20"/>
      <c r="H440" s="20"/>
      <c r="I440" s="4"/>
      <c r="J440" s="4"/>
      <c r="K440" s="4"/>
    </row>
    <row r="441" spans="1:11" ht="52.8" x14ac:dyDescent="0.3">
      <c r="A441" s="5" t="s">
        <v>1692</v>
      </c>
      <c r="B441" s="6" t="s">
        <v>1693</v>
      </c>
      <c r="C441" s="4"/>
      <c r="D441" s="4"/>
      <c r="E441" s="4"/>
      <c r="F441" s="4">
        <v>63477</v>
      </c>
      <c r="G441" s="4">
        <v>0</v>
      </c>
      <c r="H441" s="4">
        <v>63477</v>
      </c>
      <c r="I441" s="4"/>
      <c r="J441" s="4"/>
      <c r="K441" s="4"/>
    </row>
    <row r="442" spans="1:11" ht="39.6" x14ac:dyDescent="0.3">
      <c r="A442" s="5" t="s">
        <v>1694</v>
      </c>
      <c r="B442" s="6" t="s">
        <v>1695</v>
      </c>
      <c r="C442" s="4"/>
      <c r="D442" s="4"/>
      <c r="E442" s="4"/>
      <c r="F442" s="4">
        <v>87000</v>
      </c>
      <c r="G442" s="4">
        <v>0</v>
      </c>
      <c r="H442" s="4">
        <v>87000</v>
      </c>
      <c r="I442" s="4"/>
      <c r="J442" s="4"/>
      <c r="K442" s="4"/>
    </row>
    <row r="443" spans="1:11" ht="13.8" x14ac:dyDescent="0.3">
      <c r="A443" s="15" t="s">
        <v>593</v>
      </c>
      <c r="B443" s="16" t="s">
        <v>594</v>
      </c>
      <c r="C443" s="3">
        <f t="shared" ref="C443:K443" si="90">SUM(C444:C449)</f>
        <v>373134.36949999997</v>
      </c>
      <c r="D443" s="3">
        <f t="shared" si="90"/>
        <v>272492.60949999996</v>
      </c>
      <c r="E443" s="3">
        <f t="shared" si="90"/>
        <v>645626.97900000005</v>
      </c>
      <c r="F443" s="3">
        <f t="shared" si="90"/>
        <v>413375</v>
      </c>
      <c r="G443" s="3">
        <f t="shared" si="90"/>
        <v>327768.2</v>
      </c>
      <c r="H443" s="3">
        <f t="shared" si="90"/>
        <v>741143.20000000007</v>
      </c>
      <c r="I443" s="3">
        <f t="shared" si="90"/>
        <v>371325.5</v>
      </c>
      <c r="J443" s="3">
        <f t="shared" si="90"/>
        <v>361888.9</v>
      </c>
      <c r="K443" s="3">
        <f t="shared" si="90"/>
        <v>733214.4</v>
      </c>
    </row>
    <row r="444" spans="1:11" x14ac:dyDescent="0.3">
      <c r="A444" s="5" t="s">
        <v>595</v>
      </c>
      <c r="B444" s="6" t="s">
        <v>596</v>
      </c>
      <c r="C444" s="4">
        <v>132915.6808</v>
      </c>
      <c r="D444" s="4">
        <v>75.759110000000007</v>
      </c>
      <c r="E444" s="4">
        <v>132991.43990999999</v>
      </c>
      <c r="F444" s="4">
        <v>134099.6</v>
      </c>
      <c r="G444" s="4">
        <v>8030.9000000000005</v>
      </c>
      <c r="H444" s="4">
        <v>142130.5</v>
      </c>
      <c r="I444" s="4">
        <v>142401.79999999999</v>
      </c>
      <c r="J444" s="4">
        <v>8030.9000000000005</v>
      </c>
      <c r="K444" s="4">
        <v>150432.69999999998</v>
      </c>
    </row>
    <row r="445" spans="1:11" ht="26.4" x14ac:dyDescent="0.3">
      <c r="A445" s="5" t="s">
        <v>597</v>
      </c>
      <c r="B445" s="6" t="s">
        <v>598</v>
      </c>
      <c r="C445" s="4">
        <v>159001.2654</v>
      </c>
      <c r="D445" s="4">
        <v>272416.85038999998</v>
      </c>
      <c r="E445" s="4">
        <v>431418.11579000001</v>
      </c>
      <c r="F445" s="4">
        <v>279275.40000000002</v>
      </c>
      <c r="G445" s="4">
        <v>319737.3</v>
      </c>
      <c r="H445" s="4">
        <v>599012.70000000007</v>
      </c>
      <c r="I445" s="4">
        <v>228923.7</v>
      </c>
      <c r="J445" s="4">
        <v>353858</v>
      </c>
      <c r="K445" s="4">
        <v>582781.70000000007</v>
      </c>
    </row>
    <row r="446" spans="1:11" ht="30" customHeight="1" x14ac:dyDescent="0.3">
      <c r="A446" s="5" t="s">
        <v>1483</v>
      </c>
      <c r="B446" s="6" t="s">
        <v>1484</v>
      </c>
      <c r="C446" s="4">
        <v>16772.765299999999</v>
      </c>
      <c r="D446" s="4">
        <v>0</v>
      </c>
      <c r="E446" s="4">
        <v>16772.765299999999</v>
      </c>
      <c r="F446" s="20"/>
      <c r="G446" s="20"/>
      <c r="H446" s="20"/>
      <c r="I446" s="4"/>
      <c r="J446" s="4"/>
      <c r="K446" s="4"/>
    </row>
    <row r="447" spans="1:11" ht="39.6" x14ac:dyDescent="0.3">
      <c r="A447" s="5" t="s">
        <v>1485</v>
      </c>
      <c r="B447" s="6" t="s">
        <v>1396</v>
      </c>
      <c r="C447" s="4">
        <v>29995</v>
      </c>
      <c r="D447" s="4">
        <v>0</v>
      </c>
      <c r="E447" s="4">
        <v>29995</v>
      </c>
      <c r="F447" s="20"/>
      <c r="G447" s="20"/>
      <c r="H447" s="20"/>
      <c r="I447" s="4"/>
      <c r="J447" s="4"/>
      <c r="K447" s="4"/>
    </row>
    <row r="448" spans="1:11" ht="26.4" x14ac:dyDescent="0.3">
      <c r="A448" s="5" t="s">
        <v>1486</v>
      </c>
      <c r="B448" s="6" t="s">
        <v>1480</v>
      </c>
      <c r="C448" s="4">
        <v>5616.2820000000002</v>
      </c>
      <c r="D448" s="4">
        <v>0</v>
      </c>
      <c r="E448" s="4">
        <v>5616.2820000000002</v>
      </c>
      <c r="F448" s="20"/>
      <c r="G448" s="20"/>
      <c r="H448" s="20"/>
      <c r="I448" s="4"/>
      <c r="J448" s="4"/>
      <c r="K448" s="4"/>
    </row>
    <row r="449" spans="1:11" ht="33" customHeight="1" x14ac:dyDescent="0.3">
      <c r="A449" s="5" t="s">
        <v>1487</v>
      </c>
      <c r="B449" s="6" t="s">
        <v>1407</v>
      </c>
      <c r="C449" s="4">
        <v>28833.376</v>
      </c>
      <c r="D449" s="4">
        <v>0</v>
      </c>
      <c r="E449" s="4">
        <v>28833.376</v>
      </c>
      <c r="F449" s="20"/>
      <c r="G449" s="20"/>
      <c r="H449" s="20"/>
      <c r="I449" s="4"/>
      <c r="J449" s="4"/>
      <c r="K449" s="4"/>
    </row>
    <row r="450" spans="1:11" x14ac:dyDescent="0.3">
      <c r="A450" s="7" t="s">
        <v>599</v>
      </c>
      <c r="B450" s="8" t="s">
        <v>600</v>
      </c>
      <c r="C450" s="13">
        <f>C451+C474+C476+C478+C480</f>
        <v>393037.87202999997</v>
      </c>
      <c r="D450" s="13">
        <f t="shared" ref="D450:K450" si="91">D451+D474+D476+D478+D480</f>
        <v>2086367.43649</v>
      </c>
      <c r="E450" s="13">
        <f t="shared" si="91"/>
        <v>2479405.30852</v>
      </c>
      <c r="F450" s="13">
        <f t="shared" si="91"/>
        <v>863833</v>
      </c>
      <c r="G450" s="13">
        <f t="shared" si="91"/>
        <v>1807439.2</v>
      </c>
      <c r="H450" s="13">
        <f t="shared" si="91"/>
        <v>2671272.1999999997</v>
      </c>
      <c r="I450" s="13">
        <f t="shared" si="91"/>
        <v>3218285.8</v>
      </c>
      <c r="J450" s="13">
        <f t="shared" si="91"/>
        <v>3165995.5999999996</v>
      </c>
      <c r="K450" s="13">
        <f t="shared" si="91"/>
        <v>6384281.4000000013</v>
      </c>
    </row>
    <row r="451" spans="1:11" ht="27.6" x14ac:dyDescent="0.3">
      <c r="A451" s="15" t="s">
        <v>601</v>
      </c>
      <c r="B451" s="16" t="s">
        <v>602</v>
      </c>
      <c r="C451" s="3">
        <f t="shared" ref="C451:H451" si="92">SUM(C452:C471)</f>
        <v>236890.08851</v>
      </c>
      <c r="D451" s="3">
        <f t="shared" si="92"/>
        <v>2086367.43649</v>
      </c>
      <c r="E451" s="3">
        <f t="shared" si="92"/>
        <v>2323257.5249999999</v>
      </c>
      <c r="F451" s="3">
        <f t="shared" si="92"/>
        <v>655337.19999999995</v>
      </c>
      <c r="G451" s="3">
        <f t="shared" si="92"/>
        <v>1807439.2</v>
      </c>
      <c r="H451" s="3">
        <f t="shared" si="92"/>
        <v>2462776.4</v>
      </c>
      <c r="I451" s="3">
        <f>SUM(I452:I473)</f>
        <v>3004894.3</v>
      </c>
      <c r="J451" s="3">
        <f t="shared" ref="J451:K451" si="93">SUM(J452:J473)</f>
        <v>3165995.5999999996</v>
      </c>
      <c r="K451" s="3">
        <f t="shared" si="93"/>
        <v>6170889.9000000013</v>
      </c>
    </row>
    <row r="452" spans="1:11" ht="16.2" customHeight="1" x14ac:dyDescent="0.3">
      <c r="A452" s="5" t="s">
        <v>603</v>
      </c>
      <c r="B452" s="6" t="s">
        <v>604</v>
      </c>
      <c r="C452" s="4">
        <v>164408.98113</v>
      </c>
      <c r="D452" s="4">
        <v>0</v>
      </c>
      <c r="E452" s="4">
        <v>164408.98113</v>
      </c>
      <c r="F452" s="4">
        <v>135589.6</v>
      </c>
      <c r="G452" s="4">
        <v>0</v>
      </c>
      <c r="H452" s="4">
        <v>135589.6</v>
      </c>
      <c r="I452" s="4">
        <v>188035</v>
      </c>
      <c r="J452" s="4">
        <v>0</v>
      </c>
      <c r="K452" s="4">
        <v>188035</v>
      </c>
    </row>
    <row r="453" spans="1:11" ht="57.6" customHeight="1" x14ac:dyDescent="0.3">
      <c r="A453" s="5" t="s">
        <v>605</v>
      </c>
      <c r="B453" s="6" t="s">
        <v>606</v>
      </c>
      <c r="C453" s="4">
        <v>6960.5914899999998</v>
      </c>
      <c r="D453" s="4">
        <v>407.57821000000001</v>
      </c>
      <c r="E453" s="4">
        <v>7368.1697000000004</v>
      </c>
      <c r="F453" s="4">
        <v>56559.8</v>
      </c>
      <c r="G453" s="4">
        <v>180</v>
      </c>
      <c r="H453" s="4">
        <v>56739.8</v>
      </c>
      <c r="I453" s="4">
        <v>56777.4</v>
      </c>
      <c r="J453" s="4">
        <v>180</v>
      </c>
      <c r="K453" s="4">
        <v>56957.4</v>
      </c>
    </row>
    <row r="454" spans="1:11" x14ac:dyDescent="0.3">
      <c r="A454" s="5" t="s">
        <v>607</v>
      </c>
      <c r="B454" s="6" t="s">
        <v>608</v>
      </c>
      <c r="C454" s="4">
        <v>8964.9692699999996</v>
      </c>
      <c r="D454" s="4">
        <v>194.41427999999999</v>
      </c>
      <c r="E454" s="4">
        <v>9159.3835500000005</v>
      </c>
      <c r="F454" s="4">
        <v>10995.6</v>
      </c>
      <c r="G454" s="4">
        <v>120</v>
      </c>
      <c r="H454" s="4">
        <v>11115.6</v>
      </c>
      <c r="I454" s="4">
        <v>11749.6</v>
      </c>
      <c r="J454" s="4">
        <v>120</v>
      </c>
      <c r="K454" s="4">
        <v>11869.6</v>
      </c>
    </row>
    <row r="455" spans="1:11" x14ac:dyDescent="0.3">
      <c r="A455" s="5" t="s">
        <v>1704</v>
      </c>
      <c r="B455" s="6" t="s">
        <v>1705</v>
      </c>
      <c r="C455" s="4"/>
      <c r="D455" s="4"/>
      <c r="E455" s="4"/>
      <c r="F455" s="4">
        <v>70000</v>
      </c>
      <c r="G455" s="4">
        <v>0</v>
      </c>
      <c r="H455" s="4">
        <v>70000</v>
      </c>
      <c r="I455" s="4">
        <v>76450</v>
      </c>
      <c r="J455" s="4">
        <v>0</v>
      </c>
      <c r="K455" s="4">
        <v>76450</v>
      </c>
    </row>
    <row r="456" spans="1:11" x14ac:dyDescent="0.3">
      <c r="A456" s="5" t="s">
        <v>609</v>
      </c>
      <c r="B456" s="6" t="s">
        <v>610</v>
      </c>
      <c r="C456" s="4">
        <v>0</v>
      </c>
      <c r="D456" s="4">
        <v>179392.22153000001</v>
      </c>
      <c r="E456" s="4">
        <v>179392.22153000001</v>
      </c>
      <c r="F456" s="4">
        <v>0</v>
      </c>
      <c r="G456" s="4">
        <v>1000</v>
      </c>
      <c r="H456" s="4">
        <v>1000</v>
      </c>
      <c r="I456" s="4">
        <v>0</v>
      </c>
      <c r="J456" s="4">
        <v>1000</v>
      </c>
      <c r="K456" s="4">
        <v>1000</v>
      </c>
    </row>
    <row r="457" spans="1:11" x14ac:dyDescent="0.3">
      <c r="A457" s="5" t="s">
        <v>1696</v>
      </c>
      <c r="B457" s="6" t="s">
        <v>1697</v>
      </c>
      <c r="C457" s="4"/>
      <c r="D457" s="4"/>
      <c r="E457" s="4"/>
      <c r="F457" s="4">
        <v>100000</v>
      </c>
      <c r="G457" s="4">
        <v>0</v>
      </c>
      <c r="H457" s="4">
        <v>100000</v>
      </c>
      <c r="I457" s="4">
        <v>2594335.4</v>
      </c>
      <c r="J457" s="4">
        <v>0</v>
      </c>
      <c r="K457" s="4">
        <v>2594335.4</v>
      </c>
    </row>
    <row r="458" spans="1:11" x14ac:dyDescent="0.3">
      <c r="A458" s="5" t="s">
        <v>1698</v>
      </c>
      <c r="B458" s="6" t="s">
        <v>1699</v>
      </c>
      <c r="C458" s="4"/>
      <c r="D458" s="4"/>
      <c r="E458" s="4"/>
      <c r="F458" s="4">
        <v>100000</v>
      </c>
      <c r="G458" s="4">
        <v>0</v>
      </c>
      <c r="H458" s="4">
        <v>100000</v>
      </c>
      <c r="I458" s="4"/>
      <c r="J458" s="4"/>
      <c r="K458" s="4"/>
    </row>
    <row r="459" spans="1:11" ht="26.4" x14ac:dyDescent="0.3">
      <c r="A459" s="5" t="s">
        <v>611</v>
      </c>
      <c r="B459" s="6" t="s">
        <v>612</v>
      </c>
      <c r="C459" s="4">
        <v>6850</v>
      </c>
      <c r="D459" s="4">
        <v>0</v>
      </c>
      <c r="E459" s="4">
        <v>6850</v>
      </c>
      <c r="F459" s="4">
        <v>8091</v>
      </c>
      <c r="G459" s="4">
        <v>0</v>
      </c>
      <c r="H459" s="4">
        <v>8091</v>
      </c>
      <c r="I459" s="4">
        <v>6850</v>
      </c>
      <c r="J459" s="4">
        <v>0</v>
      </c>
      <c r="K459" s="4">
        <v>6850</v>
      </c>
    </row>
    <row r="460" spans="1:11" ht="44.4" customHeight="1" x14ac:dyDescent="0.3">
      <c r="A460" s="26" t="s">
        <v>613</v>
      </c>
      <c r="B460" s="6" t="s">
        <v>614</v>
      </c>
      <c r="C460" s="20">
        <v>15195.170239999999</v>
      </c>
      <c r="D460" s="20">
        <v>0</v>
      </c>
      <c r="E460" s="20">
        <v>15195.170239999999</v>
      </c>
      <c r="F460" s="20">
        <v>16979.5</v>
      </c>
      <c r="G460" s="20">
        <v>0</v>
      </c>
      <c r="H460" s="20">
        <v>16979.5</v>
      </c>
      <c r="I460" s="4">
        <v>10500</v>
      </c>
      <c r="J460" s="4">
        <v>0</v>
      </c>
      <c r="K460" s="4">
        <v>10500</v>
      </c>
    </row>
    <row r="461" spans="1:11" ht="26.4" x14ac:dyDescent="0.3">
      <c r="A461" s="26" t="s">
        <v>1826</v>
      </c>
      <c r="B461" s="6" t="s">
        <v>1827</v>
      </c>
      <c r="C461" s="20"/>
      <c r="D461" s="20"/>
      <c r="E461" s="20"/>
      <c r="F461" s="20"/>
      <c r="G461" s="20"/>
      <c r="H461" s="20"/>
      <c r="I461" s="4">
        <v>25000</v>
      </c>
      <c r="J461" s="4">
        <v>0</v>
      </c>
      <c r="K461" s="4">
        <v>25000</v>
      </c>
    </row>
    <row r="462" spans="1:11" ht="52.8" x14ac:dyDescent="0.3">
      <c r="A462" s="26" t="s">
        <v>615</v>
      </c>
      <c r="B462" s="6" t="s">
        <v>616</v>
      </c>
      <c r="C462" s="20">
        <v>0</v>
      </c>
      <c r="D462" s="20">
        <v>28000</v>
      </c>
      <c r="E462" s="20">
        <v>28000</v>
      </c>
      <c r="F462" s="20">
        <v>0</v>
      </c>
      <c r="G462" s="20">
        <v>25070</v>
      </c>
      <c r="H462" s="20">
        <v>25070</v>
      </c>
      <c r="I462" s="4">
        <v>0</v>
      </c>
      <c r="J462" s="4">
        <v>28000</v>
      </c>
      <c r="K462" s="4">
        <v>28000</v>
      </c>
    </row>
    <row r="463" spans="1:11" ht="30" customHeight="1" x14ac:dyDescent="0.3">
      <c r="A463" s="26" t="s">
        <v>1596</v>
      </c>
      <c r="B463" s="27" t="s">
        <v>1597</v>
      </c>
      <c r="C463" s="20">
        <v>0</v>
      </c>
      <c r="D463" s="20">
        <v>32743.88</v>
      </c>
      <c r="E463" s="20">
        <v>32743.88</v>
      </c>
      <c r="F463" s="20">
        <v>0</v>
      </c>
      <c r="G463" s="20">
        <v>34640</v>
      </c>
      <c r="H463" s="20">
        <v>34640</v>
      </c>
      <c r="I463" s="20"/>
      <c r="J463" s="20">
        <v>38958</v>
      </c>
      <c r="K463" s="20">
        <v>38958</v>
      </c>
    </row>
    <row r="464" spans="1:11" ht="39.6" x14ac:dyDescent="0.3">
      <c r="A464" s="26" t="s">
        <v>617</v>
      </c>
      <c r="B464" s="6" t="s">
        <v>618</v>
      </c>
      <c r="C464" s="20">
        <v>34510.376380000002</v>
      </c>
      <c r="D464" s="20">
        <v>0</v>
      </c>
      <c r="E464" s="20">
        <v>34510.376380000002</v>
      </c>
      <c r="F464" s="20">
        <v>34379.5</v>
      </c>
      <c r="G464" s="20">
        <v>0</v>
      </c>
      <c r="H464" s="20">
        <v>34379.5</v>
      </c>
      <c r="I464" s="4">
        <v>26400</v>
      </c>
      <c r="J464" s="4">
        <v>0</v>
      </c>
      <c r="K464" s="4">
        <v>26400</v>
      </c>
    </row>
    <row r="465" spans="1:11" ht="52.8" x14ac:dyDescent="0.3">
      <c r="A465" s="26" t="s">
        <v>1598</v>
      </c>
      <c r="B465" s="27" t="s">
        <v>1599</v>
      </c>
      <c r="C465" s="20">
        <v>0</v>
      </c>
      <c r="D465" s="20">
        <v>14374.706</v>
      </c>
      <c r="E465" s="20">
        <v>14374.706</v>
      </c>
      <c r="F465" s="20">
        <v>0</v>
      </c>
      <c r="G465" s="20">
        <v>15000</v>
      </c>
      <c r="H465" s="20">
        <v>15000</v>
      </c>
      <c r="I465" s="20"/>
      <c r="J465" s="20">
        <v>20300</v>
      </c>
      <c r="K465" s="20">
        <v>20300</v>
      </c>
    </row>
    <row r="466" spans="1:11" x14ac:dyDescent="0.3">
      <c r="A466" s="26" t="s">
        <v>1700</v>
      </c>
      <c r="B466" s="27" t="s">
        <v>1701</v>
      </c>
      <c r="C466" s="20"/>
      <c r="D466" s="20"/>
      <c r="E466" s="20"/>
      <c r="F466" s="20">
        <v>110167</v>
      </c>
      <c r="G466" s="20">
        <v>0</v>
      </c>
      <c r="H466" s="20">
        <v>110167</v>
      </c>
      <c r="I466" s="20"/>
      <c r="J466" s="20"/>
      <c r="K466" s="4"/>
    </row>
    <row r="467" spans="1:11" ht="66" x14ac:dyDescent="0.3">
      <c r="A467" s="26" t="s">
        <v>1600</v>
      </c>
      <c r="B467" s="27" t="s">
        <v>1601</v>
      </c>
      <c r="C467" s="20">
        <v>0</v>
      </c>
      <c r="D467" s="20">
        <v>1791076.0204100001</v>
      </c>
      <c r="E467" s="20">
        <v>1791076.0204100001</v>
      </c>
      <c r="F467" s="20">
        <v>0</v>
      </c>
      <c r="G467" s="20">
        <v>941591.8</v>
      </c>
      <c r="H467" s="20">
        <v>941591.8</v>
      </c>
      <c r="I467" s="20"/>
      <c r="J467" s="20">
        <v>2221354.5</v>
      </c>
      <c r="K467" s="20">
        <v>2221354.5</v>
      </c>
    </row>
    <row r="468" spans="1:11" ht="66" x14ac:dyDescent="0.3">
      <c r="A468" s="26" t="s">
        <v>619</v>
      </c>
      <c r="B468" s="6" t="s">
        <v>1908</v>
      </c>
      <c r="C468" s="20">
        <v>0</v>
      </c>
      <c r="D468" s="20">
        <v>40178.61606</v>
      </c>
      <c r="E468" s="20">
        <v>40178.61606</v>
      </c>
      <c r="F468" s="20">
        <v>0</v>
      </c>
      <c r="G468" s="20">
        <v>93547.400000000009</v>
      </c>
      <c r="H468" s="20">
        <v>93547.400000000009</v>
      </c>
      <c r="I468" s="4">
        <v>0</v>
      </c>
      <c r="J468" s="4">
        <v>93547.400000000009</v>
      </c>
      <c r="K468" s="4">
        <v>93547.400000000009</v>
      </c>
    </row>
    <row r="469" spans="1:11" ht="26.4" x14ac:dyDescent="0.3">
      <c r="A469" s="5" t="s">
        <v>1702</v>
      </c>
      <c r="B469" s="6" t="s">
        <v>1703</v>
      </c>
      <c r="C469" s="4"/>
      <c r="D469" s="4"/>
      <c r="E469" s="4"/>
      <c r="F469" s="4">
        <v>0</v>
      </c>
      <c r="G469" s="4">
        <v>131290</v>
      </c>
      <c r="H469" s="4">
        <v>131290</v>
      </c>
      <c r="I469" s="4">
        <v>0</v>
      </c>
      <c r="J469" s="4">
        <v>30216.400000000001</v>
      </c>
      <c r="K469" s="4">
        <v>30216.400000000001</v>
      </c>
    </row>
    <row r="470" spans="1:11" ht="26.4" x14ac:dyDescent="0.3">
      <c r="A470" s="5" t="s">
        <v>620</v>
      </c>
      <c r="B470" s="6" t="s">
        <v>621</v>
      </c>
      <c r="C470" s="4">
        <v>0</v>
      </c>
      <c r="D470" s="4">
        <v>0</v>
      </c>
      <c r="E470" s="4">
        <v>0</v>
      </c>
      <c r="F470" s="4">
        <v>12575.2</v>
      </c>
      <c r="G470" s="4">
        <v>65000</v>
      </c>
      <c r="H470" s="4">
        <v>77575.199999999997</v>
      </c>
      <c r="I470" s="4">
        <v>8796.9</v>
      </c>
      <c r="J470" s="4">
        <v>43984.5</v>
      </c>
      <c r="K470" s="4">
        <v>52781.4</v>
      </c>
    </row>
    <row r="471" spans="1:11" x14ac:dyDescent="0.3">
      <c r="A471" s="26" t="s">
        <v>1602</v>
      </c>
      <c r="B471" s="27" t="s">
        <v>1603</v>
      </c>
      <c r="C471" s="4">
        <v>0</v>
      </c>
      <c r="D471" s="4">
        <v>0</v>
      </c>
      <c r="E471" s="4">
        <v>0</v>
      </c>
      <c r="F471" s="4">
        <v>0</v>
      </c>
      <c r="G471" s="4">
        <v>500000</v>
      </c>
      <c r="H471" s="4">
        <v>500000</v>
      </c>
      <c r="I471" s="4"/>
      <c r="J471" s="20">
        <v>500000</v>
      </c>
      <c r="K471" s="20">
        <v>500000</v>
      </c>
    </row>
    <row r="472" spans="1:11" x14ac:dyDescent="0.3">
      <c r="A472" s="5" t="s">
        <v>1836</v>
      </c>
      <c r="B472" s="6" t="s">
        <v>1835</v>
      </c>
      <c r="C472" s="4"/>
      <c r="D472" s="4"/>
      <c r="E472" s="4"/>
      <c r="F472" s="4"/>
      <c r="G472" s="4"/>
      <c r="H472" s="4"/>
      <c r="I472" s="4"/>
      <c r="J472" s="20">
        <v>88334.8</v>
      </c>
      <c r="K472" s="20">
        <v>88334.8</v>
      </c>
    </row>
    <row r="473" spans="1:11" x14ac:dyDescent="0.3">
      <c r="A473" s="5" t="s">
        <v>1921</v>
      </c>
      <c r="B473" s="6" t="s">
        <v>1922</v>
      </c>
      <c r="C473" s="4"/>
      <c r="D473" s="4"/>
      <c r="E473" s="4"/>
      <c r="F473" s="4"/>
      <c r="G473" s="4"/>
      <c r="H473" s="4"/>
      <c r="I473" s="4"/>
      <c r="J473" s="20">
        <v>100000</v>
      </c>
      <c r="K473" s="20">
        <v>100000</v>
      </c>
    </row>
    <row r="474" spans="1:11" ht="13.8" x14ac:dyDescent="0.3">
      <c r="A474" s="15" t="s">
        <v>622</v>
      </c>
      <c r="B474" s="16" t="s">
        <v>623</v>
      </c>
      <c r="C474" s="3">
        <f t="shared" ref="C474:K478" si="94">C475</f>
        <v>156147.78352</v>
      </c>
      <c r="D474" s="3">
        <f t="shared" si="94"/>
        <v>0</v>
      </c>
      <c r="E474" s="3">
        <f t="shared" si="94"/>
        <v>156147.78352</v>
      </c>
      <c r="F474" s="3">
        <f t="shared" si="94"/>
        <v>0</v>
      </c>
      <c r="G474" s="3">
        <f t="shared" si="94"/>
        <v>0</v>
      </c>
      <c r="H474" s="3">
        <f t="shared" si="94"/>
        <v>0</v>
      </c>
      <c r="I474" s="3">
        <f t="shared" si="94"/>
        <v>0</v>
      </c>
      <c r="J474" s="3">
        <f t="shared" si="94"/>
        <v>0</v>
      </c>
      <c r="K474" s="3">
        <f t="shared" si="94"/>
        <v>0</v>
      </c>
    </row>
    <row r="475" spans="1:11" ht="26.4" x14ac:dyDescent="0.3">
      <c r="A475" s="26" t="s">
        <v>624</v>
      </c>
      <c r="B475" s="27" t="s">
        <v>625</v>
      </c>
      <c r="C475" s="4">
        <v>156147.78352</v>
      </c>
      <c r="D475" s="4">
        <v>0</v>
      </c>
      <c r="E475" s="4">
        <v>156147.78352</v>
      </c>
      <c r="F475" s="20"/>
      <c r="G475" s="20"/>
      <c r="H475" s="20"/>
      <c r="I475" s="4"/>
      <c r="J475" s="4"/>
      <c r="K475" s="4"/>
    </row>
    <row r="476" spans="1:11" ht="13.8" x14ac:dyDescent="0.3">
      <c r="A476" s="25">
        <v>2757000</v>
      </c>
      <c r="B476" s="16" t="s">
        <v>1709</v>
      </c>
      <c r="C476" s="3">
        <f t="shared" si="94"/>
        <v>0</v>
      </c>
      <c r="D476" s="3">
        <f t="shared" si="94"/>
        <v>0</v>
      </c>
      <c r="E476" s="3">
        <f t="shared" si="94"/>
        <v>0</v>
      </c>
      <c r="F476" s="3">
        <f t="shared" si="94"/>
        <v>73008</v>
      </c>
      <c r="G476" s="3">
        <f t="shared" si="94"/>
        <v>0</v>
      </c>
      <c r="H476" s="3">
        <f t="shared" si="94"/>
        <v>73008</v>
      </c>
      <c r="I476" s="3">
        <f t="shared" si="94"/>
        <v>0</v>
      </c>
      <c r="J476" s="3">
        <f t="shared" si="94"/>
        <v>0</v>
      </c>
      <c r="K476" s="3">
        <f t="shared" si="94"/>
        <v>0</v>
      </c>
    </row>
    <row r="477" spans="1:11" ht="26.4" x14ac:dyDescent="0.3">
      <c r="A477" s="26" t="s">
        <v>1706</v>
      </c>
      <c r="B477" s="27" t="s">
        <v>1707</v>
      </c>
      <c r="C477" s="4"/>
      <c r="D477" s="4"/>
      <c r="E477" s="4"/>
      <c r="F477" s="4">
        <v>73008</v>
      </c>
      <c r="G477" s="4">
        <v>0</v>
      </c>
      <c r="H477" s="4">
        <v>73008</v>
      </c>
      <c r="I477" s="4"/>
      <c r="J477" s="4"/>
      <c r="K477" s="4"/>
    </row>
    <row r="478" spans="1:11" ht="13.8" x14ac:dyDescent="0.3">
      <c r="A478" s="25">
        <v>2758000</v>
      </c>
      <c r="B478" s="16" t="s">
        <v>1710</v>
      </c>
      <c r="C478" s="3">
        <f t="shared" si="94"/>
        <v>0</v>
      </c>
      <c r="D478" s="3">
        <f t="shared" si="94"/>
        <v>0</v>
      </c>
      <c r="E478" s="3">
        <f t="shared" si="94"/>
        <v>0</v>
      </c>
      <c r="F478" s="3">
        <f t="shared" si="94"/>
        <v>135487.79999999999</v>
      </c>
      <c r="G478" s="3">
        <f t="shared" si="94"/>
        <v>0</v>
      </c>
      <c r="H478" s="3">
        <f t="shared" si="94"/>
        <v>135487.79999999999</v>
      </c>
      <c r="I478" s="3">
        <f t="shared" si="94"/>
        <v>0</v>
      </c>
      <c r="J478" s="3">
        <f t="shared" si="94"/>
        <v>0</v>
      </c>
      <c r="K478" s="3">
        <f t="shared" si="94"/>
        <v>0</v>
      </c>
    </row>
    <row r="479" spans="1:11" ht="26.4" x14ac:dyDescent="0.3">
      <c r="A479" s="26" t="s">
        <v>1708</v>
      </c>
      <c r="B479" s="27" t="s">
        <v>625</v>
      </c>
      <c r="C479" s="4"/>
      <c r="D479" s="4"/>
      <c r="E479" s="4"/>
      <c r="F479" s="4">
        <v>135487.79999999999</v>
      </c>
      <c r="G479" s="4">
        <v>0</v>
      </c>
      <c r="H479" s="4">
        <v>135487.79999999999</v>
      </c>
      <c r="I479" s="4"/>
      <c r="J479" s="4"/>
      <c r="K479" s="4"/>
    </row>
    <row r="480" spans="1:11" ht="13.8" x14ac:dyDescent="0.3">
      <c r="A480" s="25">
        <v>2759000</v>
      </c>
      <c r="B480" s="16" t="s">
        <v>1829</v>
      </c>
      <c r="C480" s="3">
        <f>C481</f>
        <v>0</v>
      </c>
      <c r="D480" s="3">
        <f t="shared" ref="D480:K480" si="95">D481</f>
        <v>0</v>
      </c>
      <c r="E480" s="3">
        <f t="shared" si="95"/>
        <v>0</v>
      </c>
      <c r="F480" s="3">
        <f t="shared" si="95"/>
        <v>0</v>
      </c>
      <c r="G480" s="3">
        <f t="shared" si="95"/>
        <v>0</v>
      </c>
      <c r="H480" s="3">
        <f t="shared" si="95"/>
        <v>0</v>
      </c>
      <c r="I480" s="3">
        <f t="shared" si="95"/>
        <v>213391.5</v>
      </c>
      <c r="J480" s="3">
        <f t="shared" si="95"/>
        <v>0</v>
      </c>
      <c r="K480" s="3">
        <f t="shared" si="95"/>
        <v>213391.5</v>
      </c>
    </row>
    <row r="481" spans="1:11" ht="26.4" x14ac:dyDescent="0.3">
      <c r="A481" s="5" t="s">
        <v>1828</v>
      </c>
      <c r="B481" s="6" t="s">
        <v>625</v>
      </c>
      <c r="C481" s="4"/>
      <c r="D481" s="4"/>
      <c r="E481" s="4"/>
      <c r="F481" s="4"/>
      <c r="G481" s="4"/>
      <c r="H481" s="4"/>
      <c r="I481" s="4">
        <v>213391.5</v>
      </c>
      <c r="J481" s="4">
        <v>0</v>
      </c>
      <c r="K481" s="4">
        <v>213391.5</v>
      </c>
    </row>
    <row r="482" spans="1:11" ht="26.4" x14ac:dyDescent="0.3">
      <c r="A482" s="32">
        <v>2760000</v>
      </c>
      <c r="B482" s="8" t="s">
        <v>626</v>
      </c>
      <c r="C482" s="13">
        <f t="shared" ref="C482:K482" si="96">C483</f>
        <v>8138347.8929499993</v>
      </c>
      <c r="D482" s="13">
        <f t="shared" si="96"/>
        <v>921570.15030999994</v>
      </c>
      <c r="E482" s="13">
        <f t="shared" si="96"/>
        <v>9059918.0432599988</v>
      </c>
      <c r="F482" s="13">
        <f t="shared" si="96"/>
        <v>5012550</v>
      </c>
      <c r="G482" s="13">
        <f t="shared" si="96"/>
        <v>1200000</v>
      </c>
      <c r="H482" s="13">
        <f t="shared" si="96"/>
        <v>6212550</v>
      </c>
      <c r="I482" s="13">
        <f t="shared" si="96"/>
        <v>12303802.699999999</v>
      </c>
      <c r="J482" s="13">
        <f t="shared" si="96"/>
        <v>1541516.8</v>
      </c>
      <c r="K482" s="13">
        <f t="shared" si="96"/>
        <v>13845319.5</v>
      </c>
    </row>
    <row r="483" spans="1:11" ht="27.6" x14ac:dyDescent="0.3">
      <c r="A483" s="15" t="s">
        <v>627</v>
      </c>
      <c r="B483" s="16" t="s">
        <v>626</v>
      </c>
      <c r="C483" s="3">
        <f t="shared" ref="C483:H483" si="97">SUM(C484:C500)</f>
        <v>8138347.8929499993</v>
      </c>
      <c r="D483" s="3">
        <f t="shared" si="97"/>
        <v>921570.15030999994</v>
      </c>
      <c r="E483" s="3">
        <f t="shared" si="97"/>
        <v>9059918.0432599988</v>
      </c>
      <c r="F483" s="3">
        <f t="shared" si="97"/>
        <v>5012550</v>
      </c>
      <c r="G483" s="3">
        <f t="shared" si="97"/>
        <v>1200000</v>
      </c>
      <c r="H483" s="3">
        <f t="shared" si="97"/>
        <v>6212550</v>
      </c>
      <c r="I483" s="3">
        <f>SUM(I484:I500)</f>
        <v>12303802.699999999</v>
      </c>
      <c r="J483" s="3">
        <f t="shared" ref="J483:K483" si="98">SUM(J484:J500)</f>
        <v>1541516.8</v>
      </c>
      <c r="K483" s="3">
        <f t="shared" si="98"/>
        <v>13845319.5</v>
      </c>
    </row>
    <row r="484" spans="1:11" x14ac:dyDescent="0.3">
      <c r="A484" s="5" t="s">
        <v>1863</v>
      </c>
      <c r="B484" s="31" t="s">
        <v>1853</v>
      </c>
      <c r="C484" s="20"/>
      <c r="D484" s="20"/>
      <c r="E484" s="20"/>
      <c r="F484" s="20"/>
      <c r="G484" s="20"/>
      <c r="H484" s="20"/>
      <c r="I484" s="4">
        <v>60000</v>
      </c>
      <c r="J484" s="4">
        <v>0</v>
      </c>
      <c r="K484" s="4">
        <v>60000</v>
      </c>
    </row>
    <row r="485" spans="1:11" ht="39.6" x14ac:dyDescent="0.3">
      <c r="A485" s="5" t="s">
        <v>1864</v>
      </c>
      <c r="B485" s="6" t="s">
        <v>1854</v>
      </c>
      <c r="C485" s="20"/>
      <c r="D485" s="20"/>
      <c r="E485" s="20"/>
      <c r="F485" s="20"/>
      <c r="G485" s="20"/>
      <c r="H485" s="20"/>
      <c r="I485" s="4">
        <v>154450.1</v>
      </c>
      <c r="J485" s="4">
        <v>0</v>
      </c>
      <c r="K485" s="4">
        <v>154450.1</v>
      </c>
    </row>
    <row r="486" spans="1:11" x14ac:dyDescent="0.3">
      <c r="A486" s="5" t="s">
        <v>628</v>
      </c>
      <c r="B486" s="31" t="s">
        <v>629</v>
      </c>
      <c r="C486" s="4">
        <v>4370893.5410699993</v>
      </c>
      <c r="D486" s="4">
        <v>0</v>
      </c>
      <c r="E486" s="4">
        <v>4370893.5410699993</v>
      </c>
      <c r="F486" s="4">
        <v>4500000</v>
      </c>
      <c r="G486" s="4">
        <v>0</v>
      </c>
      <c r="H486" s="4">
        <v>4500000</v>
      </c>
      <c r="I486" s="4">
        <v>11205000</v>
      </c>
      <c r="J486" s="4">
        <v>0</v>
      </c>
      <c r="K486" s="4">
        <v>11205000</v>
      </c>
    </row>
    <row r="487" spans="1:11" ht="39.6" x14ac:dyDescent="0.3">
      <c r="A487" s="26" t="s">
        <v>630</v>
      </c>
      <c r="B487" s="27" t="s">
        <v>631</v>
      </c>
      <c r="C487" s="20">
        <v>1689103.32855</v>
      </c>
      <c r="D487" s="20">
        <v>0</v>
      </c>
      <c r="E487" s="20">
        <v>1689103.32855</v>
      </c>
      <c r="F487" s="20"/>
      <c r="G487" s="20"/>
      <c r="H487" s="20"/>
      <c r="I487" s="4"/>
      <c r="J487" s="4"/>
      <c r="K487" s="4"/>
    </row>
    <row r="488" spans="1:11" ht="26.4" x14ac:dyDescent="0.3">
      <c r="A488" s="5" t="s">
        <v>1881</v>
      </c>
      <c r="B488" s="6" t="s">
        <v>1880</v>
      </c>
      <c r="C488" s="20"/>
      <c r="D488" s="20"/>
      <c r="E488" s="20"/>
      <c r="F488" s="20"/>
      <c r="G488" s="20"/>
      <c r="H488" s="20"/>
      <c r="I488" s="4">
        <v>118000</v>
      </c>
      <c r="J488" s="4">
        <v>0</v>
      </c>
      <c r="K488" s="4">
        <v>118000</v>
      </c>
    </row>
    <row r="489" spans="1:11" ht="39.6" x14ac:dyDescent="0.3">
      <c r="A489" s="26" t="s">
        <v>1488</v>
      </c>
      <c r="B489" s="27" t="s">
        <v>1489</v>
      </c>
      <c r="C489" s="20">
        <v>100000</v>
      </c>
      <c r="D489" s="20">
        <v>0</v>
      </c>
      <c r="E489" s="20">
        <v>100000</v>
      </c>
      <c r="F489" s="20"/>
      <c r="G489" s="20"/>
      <c r="H489" s="20"/>
      <c r="I489" s="4"/>
      <c r="J489" s="4"/>
      <c r="K489" s="4"/>
    </row>
    <row r="490" spans="1:11" ht="39.6" x14ac:dyDescent="0.3">
      <c r="A490" s="26" t="s">
        <v>1370</v>
      </c>
      <c r="B490" s="6" t="s">
        <v>1855</v>
      </c>
      <c r="C490" s="20">
        <v>4000</v>
      </c>
      <c r="D490" s="20">
        <v>0</v>
      </c>
      <c r="E490" s="20">
        <v>4000</v>
      </c>
      <c r="F490" s="20">
        <v>62550</v>
      </c>
      <c r="G490" s="20">
        <v>0</v>
      </c>
      <c r="H490" s="20">
        <v>62550</v>
      </c>
      <c r="I490" s="4">
        <v>187650</v>
      </c>
      <c r="J490" s="4">
        <v>0</v>
      </c>
      <c r="K490" s="4">
        <v>187650</v>
      </c>
    </row>
    <row r="491" spans="1:11" ht="45.6" customHeight="1" x14ac:dyDescent="0.3">
      <c r="A491" s="26" t="s">
        <v>1490</v>
      </c>
      <c r="B491" s="27" t="s">
        <v>1491</v>
      </c>
      <c r="C491" s="20">
        <v>65000</v>
      </c>
      <c r="D491" s="20">
        <v>0</v>
      </c>
      <c r="E491" s="20">
        <v>65000</v>
      </c>
      <c r="F491" s="20"/>
      <c r="G491" s="20"/>
      <c r="H491" s="20"/>
      <c r="I491" s="4"/>
      <c r="J491" s="4"/>
      <c r="K491" s="4"/>
    </row>
    <row r="492" spans="1:11" ht="47.4" customHeight="1" x14ac:dyDescent="0.3">
      <c r="A492" s="26" t="s">
        <v>1492</v>
      </c>
      <c r="B492" s="27" t="s">
        <v>1493</v>
      </c>
      <c r="C492" s="20">
        <v>300000</v>
      </c>
      <c r="D492" s="20">
        <v>0</v>
      </c>
      <c r="E492" s="20">
        <v>300000</v>
      </c>
      <c r="F492" s="20"/>
      <c r="G492" s="20"/>
      <c r="H492" s="20"/>
      <c r="I492" s="4"/>
      <c r="J492" s="4"/>
      <c r="K492" s="4"/>
    </row>
    <row r="493" spans="1:11" ht="39.6" x14ac:dyDescent="0.3">
      <c r="A493" s="26" t="s">
        <v>1494</v>
      </c>
      <c r="B493" s="27" t="s">
        <v>1495</v>
      </c>
      <c r="C493" s="20">
        <v>79000</v>
      </c>
      <c r="D493" s="20">
        <v>0</v>
      </c>
      <c r="E493" s="20">
        <v>79000</v>
      </c>
      <c r="F493" s="20"/>
      <c r="G493" s="20"/>
      <c r="H493" s="20"/>
      <c r="I493" s="4"/>
      <c r="J493" s="4"/>
      <c r="K493" s="4"/>
    </row>
    <row r="494" spans="1:11" ht="52.8" x14ac:dyDescent="0.3">
      <c r="A494" s="26" t="s">
        <v>1496</v>
      </c>
      <c r="B494" s="27" t="s">
        <v>1497</v>
      </c>
      <c r="C494" s="20">
        <v>10000</v>
      </c>
      <c r="D494" s="20">
        <v>0</v>
      </c>
      <c r="E494" s="20">
        <v>10000</v>
      </c>
      <c r="F494" s="20"/>
      <c r="G494" s="20"/>
      <c r="H494" s="20"/>
      <c r="I494" s="4"/>
      <c r="J494" s="4"/>
      <c r="K494" s="4"/>
    </row>
    <row r="495" spans="1:11" ht="39.6" x14ac:dyDescent="0.3">
      <c r="A495" s="26" t="s">
        <v>1498</v>
      </c>
      <c r="B495" s="27" t="s">
        <v>1499</v>
      </c>
      <c r="C495" s="20">
        <v>20850</v>
      </c>
      <c r="D495" s="20">
        <v>0</v>
      </c>
      <c r="E495" s="20">
        <v>20850</v>
      </c>
      <c r="F495" s="20"/>
      <c r="G495" s="20"/>
      <c r="H495" s="20"/>
      <c r="I495" s="4"/>
      <c r="J495" s="4"/>
      <c r="K495" s="4"/>
    </row>
    <row r="496" spans="1:11" ht="39.6" x14ac:dyDescent="0.3">
      <c r="A496" s="26" t="s">
        <v>1500</v>
      </c>
      <c r="B496" s="27" t="s">
        <v>1501</v>
      </c>
      <c r="C496" s="20">
        <v>10000</v>
      </c>
      <c r="D496" s="20">
        <v>0</v>
      </c>
      <c r="E496" s="20">
        <v>10000</v>
      </c>
      <c r="F496" s="20"/>
      <c r="G496" s="20"/>
      <c r="H496" s="20"/>
      <c r="I496" s="4"/>
      <c r="J496" s="4"/>
      <c r="K496" s="4"/>
    </row>
    <row r="497" spans="1:11" ht="52.8" x14ac:dyDescent="0.3">
      <c r="A497" s="26" t="s">
        <v>1502</v>
      </c>
      <c r="B497" s="27" t="s">
        <v>1503</v>
      </c>
      <c r="C497" s="20">
        <v>1381587.5407</v>
      </c>
      <c r="D497" s="20">
        <v>0</v>
      </c>
      <c r="E497" s="20">
        <v>1381587.5407</v>
      </c>
      <c r="F497" s="20"/>
      <c r="G497" s="20"/>
      <c r="H497" s="20"/>
      <c r="I497" s="4"/>
      <c r="J497" s="4"/>
      <c r="K497" s="4"/>
    </row>
    <row r="498" spans="1:11" ht="45" customHeight="1" x14ac:dyDescent="0.3">
      <c r="A498" s="5" t="s">
        <v>1866</v>
      </c>
      <c r="B498" s="6" t="s">
        <v>472</v>
      </c>
      <c r="C498" s="20"/>
      <c r="D498" s="20"/>
      <c r="E498" s="20"/>
      <c r="F498" s="20"/>
      <c r="G498" s="20"/>
      <c r="H498" s="20"/>
      <c r="I498" s="4">
        <v>137499.5</v>
      </c>
      <c r="J498" s="4">
        <v>0</v>
      </c>
      <c r="K498" s="4">
        <v>137499.5</v>
      </c>
    </row>
    <row r="499" spans="1:11" ht="39.6" x14ac:dyDescent="0.3">
      <c r="A499" s="5" t="s">
        <v>632</v>
      </c>
      <c r="B499" s="6" t="s">
        <v>633</v>
      </c>
      <c r="C499" s="4">
        <v>107913.48263</v>
      </c>
      <c r="D499" s="4">
        <v>921570.15030999994</v>
      </c>
      <c r="E499" s="4">
        <v>1029483.63294</v>
      </c>
      <c r="F499" s="4">
        <v>450000</v>
      </c>
      <c r="G499" s="4">
        <v>1200000</v>
      </c>
      <c r="H499" s="4">
        <v>1650000</v>
      </c>
      <c r="I499" s="4">
        <v>441203.10000000003</v>
      </c>
      <c r="J499" s="4">
        <v>1038836.8</v>
      </c>
      <c r="K499" s="4">
        <v>1480039.9000000001</v>
      </c>
    </row>
    <row r="500" spans="1:11" ht="26.4" x14ac:dyDescent="0.3">
      <c r="A500" s="5" t="s">
        <v>1865</v>
      </c>
      <c r="B500" s="6" t="s">
        <v>1830</v>
      </c>
      <c r="C500" s="18"/>
      <c r="D500" s="18"/>
      <c r="E500" s="18"/>
      <c r="F500" s="18"/>
      <c r="G500" s="18"/>
      <c r="H500" s="18"/>
      <c r="I500" s="4">
        <v>0</v>
      </c>
      <c r="J500" s="4">
        <v>502680</v>
      </c>
      <c r="K500" s="4">
        <v>502680</v>
      </c>
    </row>
    <row r="501" spans="1:11" x14ac:dyDescent="0.3">
      <c r="A501" s="7" t="s">
        <v>1711</v>
      </c>
      <c r="B501" s="8" t="s">
        <v>1712</v>
      </c>
      <c r="C501" s="13">
        <f t="shared" ref="C501:H501" si="99">C502+C509+C514</f>
        <v>0</v>
      </c>
      <c r="D501" s="13">
        <f t="shared" si="99"/>
        <v>0</v>
      </c>
      <c r="E501" s="13">
        <f t="shared" si="99"/>
        <v>0</v>
      </c>
      <c r="F501" s="13">
        <f t="shared" si="99"/>
        <v>6707704.5</v>
      </c>
      <c r="G501" s="13">
        <f t="shared" si="99"/>
        <v>197023.3</v>
      </c>
      <c r="H501" s="13">
        <f t="shared" si="99"/>
        <v>6904727.7999999998</v>
      </c>
      <c r="I501" s="13">
        <f>I502+I509+I514</f>
        <v>6546156.8000000007</v>
      </c>
      <c r="J501" s="13">
        <f t="shared" ref="J501:K501" si="100">J502+J509+J514</f>
        <v>231713.3</v>
      </c>
      <c r="K501" s="13">
        <f t="shared" si="100"/>
        <v>6777870.0999999996</v>
      </c>
    </row>
    <row r="502" spans="1:11" ht="27.6" x14ac:dyDescent="0.3">
      <c r="A502" s="25">
        <v>2801000</v>
      </c>
      <c r="B502" s="16" t="s">
        <v>1814</v>
      </c>
      <c r="C502" s="3">
        <f t="shared" ref="C502:K502" si="101">SUM(C503:C508)</f>
        <v>0</v>
      </c>
      <c r="D502" s="3">
        <f t="shared" si="101"/>
        <v>0</v>
      </c>
      <c r="E502" s="3">
        <f t="shared" si="101"/>
        <v>0</v>
      </c>
      <c r="F502" s="3">
        <f t="shared" si="101"/>
        <v>4762226</v>
      </c>
      <c r="G502" s="3">
        <f t="shared" si="101"/>
        <v>196798.8</v>
      </c>
      <c r="H502" s="3">
        <f t="shared" si="101"/>
        <v>4959024.8</v>
      </c>
      <c r="I502" s="3">
        <f t="shared" si="101"/>
        <v>4810491.2</v>
      </c>
      <c r="J502" s="3">
        <f t="shared" si="101"/>
        <v>231488.8</v>
      </c>
      <c r="K502" s="3">
        <f t="shared" si="101"/>
        <v>5041980</v>
      </c>
    </row>
    <row r="503" spans="1:11" ht="23.4" customHeight="1" x14ac:dyDescent="0.3">
      <c r="A503" s="29" t="s">
        <v>1713</v>
      </c>
      <c r="B503" s="6" t="s">
        <v>1714</v>
      </c>
      <c r="C503" s="4"/>
      <c r="D503" s="4"/>
      <c r="E503" s="4"/>
      <c r="F503" s="4">
        <v>67937.2</v>
      </c>
      <c r="G503" s="4">
        <v>0</v>
      </c>
      <c r="H503" s="4">
        <v>67937.2</v>
      </c>
      <c r="I503" s="4">
        <v>105865.60000000001</v>
      </c>
      <c r="J503" s="4">
        <v>0</v>
      </c>
      <c r="K503" s="4">
        <v>105865.60000000001</v>
      </c>
    </row>
    <row r="504" spans="1:11" ht="39.6" x14ac:dyDescent="0.3">
      <c r="A504" s="29" t="s">
        <v>1715</v>
      </c>
      <c r="B504" s="6" t="s">
        <v>1909</v>
      </c>
      <c r="C504" s="4"/>
      <c r="D504" s="4"/>
      <c r="E504" s="4"/>
      <c r="F504" s="4">
        <v>69804.899999999994</v>
      </c>
      <c r="G504" s="4">
        <v>77563</v>
      </c>
      <c r="H504" s="4">
        <v>147367.9</v>
      </c>
      <c r="I504" s="4">
        <v>69804.899999999994</v>
      </c>
      <c r="J504" s="4">
        <v>79263</v>
      </c>
      <c r="K504" s="4">
        <v>149067.9</v>
      </c>
    </row>
    <row r="505" spans="1:11" ht="23.4" customHeight="1" x14ac:dyDescent="0.3">
      <c r="A505" s="29" t="s">
        <v>1716</v>
      </c>
      <c r="B505" s="6" t="s">
        <v>190</v>
      </c>
      <c r="C505" s="4"/>
      <c r="D505" s="4"/>
      <c r="E505" s="4"/>
      <c r="F505" s="4">
        <v>14835.6</v>
      </c>
      <c r="G505" s="4">
        <v>12225.800000000001</v>
      </c>
      <c r="H505" s="4">
        <v>27061.4</v>
      </c>
      <c r="I505" s="4">
        <v>16053</v>
      </c>
      <c r="J505" s="4">
        <v>12225.800000000001</v>
      </c>
      <c r="K505" s="4">
        <v>28278.799999999999</v>
      </c>
    </row>
    <row r="506" spans="1:11" ht="26.4" x14ac:dyDescent="0.3">
      <c r="A506" s="29" t="s">
        <v>1717</v>
      </c>
      <c r="B506" s="6" t="s">
        <v>1718</v>
      </c>
      <c r="C506" s="4"/>
      <c r="D506" s="4"/>
      <c r="E506" s="4"/>
      <c r="F506" s="4">
        <v>109648.3</v>
      </c>
      <c r="G506" s="4">
        <v>57010</v>
      </c>
      <c r="H506" s="4">
        <v>166658.30000000002</v>
      </c>
      <c r="I506" s="4">
        <v>118767.7</v>
      </c>
      <c r="J506" s="4">
        <v>60000</v>
      </c>
      <c r="K506" s="4">
        <v>178767.7</v>
      </c>
    </row>
    <row r="507" spans="1:11" x14ac:dyDescent="0.3">
      <c r="A507" s="29" t="s">
        <v>1719</v>
      </c>
      <c r="B507" s="27" t="s">
        <v>1586</v>
      </c>
      <c r="C507" s="4"/>
      <c r="D507" s="4"/>
      <c r="E507" s="4"/>
      <c r="F507" s="4">
        <v>0</v>
      </c>
      <c r="G507" s="4">
        <v>50000</v>
      </c>
      <c r="H507" s="4">
        <v>50000</v>
      </c>
      <c r="I507" s="4">
        <v>100000</v>
      </c>
      <c r="J507" s="4">
        <v>80000</v>
      </c>
      <c r="K507" s="4">
        <v>180000</v>
      </c>
    </row>
    <row r="508" spans="1:11" x14ac:dyDescent="0.3">
      <c r="A508" s="29" t="s">
        <v>1720</v>
      </c>
      <c r="B508" s="27" t="s">
        <v>196</v>
      </c>
      <c r="C508" s="4"/>
      <c r="D508" s="4"/>
      <c r="E508" s="4"/>
      <c r="F508" s="4">
        <v>4500000</v>
      </c>
      <c r="G508" s="4">
        <v>0</v>
      </c>
      <c r="H508" s="4">
        <v>4500000</v>
      </c>
      <c r="I508" s="4">
        <v>4400000</v>
      </c>
      <c r="J508" s="4">
        <v>0</v>
      </c>
      <c r="K508" s="4">
        <v>4400000</v>
      </c>
    </row>
    <row r="509" spans="1:11" ht="27.6" x14ac:dyDescent="0.3">
      <c r="A509" s="25">
        <v>2803000</v>
      </c>
      <c r="B509" s="16" t="s">
        <v>215</v>
      </c>
      <c r="C509" s="3">
        <f t="shared" ref="C509:K509" si="102">SUM(C510:C513)</f>
        <v>0</v>
      </c>
      <c r="D509" s="3">
        <f t="shared" si="102"/>
        <v>0</v>
      </c>
      <c r="E509" s="3">
        <f t="shared" si="102"/>
        <v>0</v>
      </c>
      <c r="F509" s="3">
        <f t="shared" si="102"/>
        <v>1520982.5</v>
      </c>
      <c r="G509" s="3">
        <f t="shared" si="102"/>
        <v>154.5</v>
      </c>
      <c r="H509" s="3">
        <f t="shared" si="102"/>
        <v>1521137</v>
      </c>
      <c r="I509" s="3">
        <f t="shared" si="102"/>
        <v>1286443.1000000001</v>
      </c>
      <c r="J509" s="3">
        <f t="shared" si="102"/>
        <v>154.5</v>
      </c>
      <c r="K509" s="3">
        <f t="shared" si="102"/>
        <v>1286597.6000000001</v>
      </c>
    </row>
    <row r="510" spans="1:11" ht="17.399999999999999" customHeight="1" x14ac:dyDescent="0.3">
      <c r="A510" s="21" t="s">
        <v>1721</v>
      </c>
      <c r="B510" s="6" t="s">
        <v>217</v>
      </c>
      <c r="C510" s="4"/>
      <c r="D510" s="4"/>
      <c r="E510" s="4"/>
      <c r="F510" s="4">
        <v>1200574.5</v>
      </c>
      <c r="G510" s="4">
        <v>154.5</v>
      </c>
      <c r="H510" s="4">
        <v>1200729</v>
      </c>
      <c r="I510" s="4">
        <v>877601.3</v>
      </c>
      <c r="J510" s="4">
        <v>154.5</v>
      </c>
      <c r="K510" s="4">
        <v>877755.8</v>
      </c>
    </row>
    <row r="511" spans="1:11" x14ac:dyDescent="0.3">
      <c r="A511" s="21" t="s">
        <v>1722</v>
      </c>
      <c r="B511" s="6" t="s">
        <v>219</v>
      </c>
      <c r="C511" s="4"/>
      <c r="D511" s="4"/>
      <c r="E511" s="4"/>
      <c r="F511" s="4">
        <v>50988</v>
      </c>
      <c r="G511" s="4">
        <v>0</v>
      </c>
      <c r="H511" s="4">
        <v>50988</v>
      </c>
      <c r="I511" s="4">
        <v>139421.79999999999</v>
      </c>
      <c r="J511" s="4">
        <v>0</v>
      </c>
      <c r="K511" s="4">
        <v>139421.79999999999</v>
      </c>
    </row>
    <row r="512" spans="1:11" ht="26.4" x14ac:dyDescent="0.3">
      <c r="A512" s="21" t="s">
        <v>1723</v>
      </c>
      <c r="B512" s="6" t="s">
        <v>221</v>
      </c>
      <c r="C512" s="4"/>
      <c r="D512" s="4"/>
      <c r="E512" s="4"/>
      <c r="F512" s="4">
        <v>31577.3</v>
      </c>
      <c r="G512" s="4">
        <v>0</v>
      </c>
      <c r="H512" s="4">
        <v>31577.3</v>
      </c>
      <c r="I512" s="4">
        <v>31577.3</v>
      </c>
      <c r="J512" s="4">
        <v>0</v>
      </c>
      <c r="K512" s="4">
        <v>31577.3</v>
      </c>
    </row>
    <row r="513" spans="1:11" ht="26.4" x14ac:dyDescent="0.3">
      <c r="A513" s="21" t="s">
        <v>1724</v>
      </c>
      <c r="B513" s="6" t="s">
        <v>223</v>
      </c>
      <c r="C513" s="4"/>
      <c r="D513" s="4"/>
      <c r="E513" s="4"/>
      <c r="F513" s="4">
        <v>237842.7</v>
      </c>
      <c r="G513" s="4">
        <v>0</v>
      </c>
      <c r="H513" s="4">
        <v>237842.7</v>
      </c>
      <c r="I513" s="4">
        <v>237842.7</v>
      </c>
      <c r="J513" s="4">
        <v>0</v>
      </c>
      <c r="K513" s="4">
        <v>237842.7</v>
      </c>
    </row>
    <row r="514" spans="1:11" ht="13.8" x14ac:dyDescent="0.3">
      <c r="A514" s="25">
        <v>2804000</v>
      </c>
      <c r="B514" s="16" t="s">
        <v>550</v>
      </c>
      <c r="C514" s="3">
        <f t="shared" ref="C514:K514" si="103">SUM(C515:C518)</f>
        <v>0</v>
      </c>
      <c r="D514" s="3">
        <f t="shared" si="103"/>
        <v>0</v>
      </c>
      <c r="E514" s="3">
        <f t="shared" si="103"/>
        <v>0</v>
      </c>
      <c r="F514" s="3">
        <f t="shared" si="103"/>
        <v>424496.00000000006</v>
      </c>
      <c r="G514" s="3">
        <f t="shared" si="103"/>
        <v>70</v>
      </c>
      <c r="H514" s="3">
        <f t="shared" si="103"/>
        <v>424566.00000000006</v>
      </c>
      <c r="I514" s="3">
        <f t="shared" si="103"/>
        <v>449222.5</v>
      </c>
      <c r="J514" s="3">
        <f t="shared" si="103"/>
        <v>70</v>
      </c>
      <c r="K514" s="3">
        <f t="shared" si="103"/>
        <v>449292.5</v>
      </c>
    </row>
    <row r="515" spans="1:11" x14ac:dyDescent="0.3">
      <c r="A515" s="21" t="s">
        <v>1725</v>
      </c>
      <c r="B515" s="6" t="s">
        <v>552</v>
      </c>
      <c r="C515" s="4"/>
      <c r="D515" s="4"/>
      <c r="E515" s="4"/>
      <c r="F515" s="4">
        <v>318296.10000000003</v>
      </c>
      <c r="G515" s="4">
        <v>50</v>
      </c>
      <c r="H515" s="4">
        <v>318346.10000000003</v>
      </c>
      <c r="I515" s="4">
        <v>336124.5</v>
      </c>
      <c r="J515" s="4">
        <v>50</v>
      </c>
      <c r="K515" s="4">
        <v>336174.5</v>
      </c>
    </row>
    <row r="516" spans="1:11" ht="26.4" x14ac:dyDescent="0.3">
      <c r="A516" s="21" t="s">
        <v>1726</v>
      </c>
      <c r="B516" s="6" t="s">
        <v>1727</v>
      </c>
      <c r="C516" s="4"/>
      <c r="D516" s="4"/>
      <c r="E516" s="4"/>
      <c r="F516" s="4">
        <v>99599.900000000009</v>
      </c>
      <c r="G516" s="4">
        <v>20</v>
      </c>
      <c r="H516" s="4">
        <v>99619.900000000009</v>
      </c>
      <c r="I516" s="4">
        <v>106498</v>
      </c>
      <c r="J516" s="4">
        <v>20</v>
      </c>
      <c r="K516" s="4">
        <v>106518</v>
      </c>
    </row>
    <row r="517" spans="1:11" ht="26.4" x14ac:dyDescent="0.3">
      <c r="A517" s="21" t="s">
        <v>1728</v>
      </c>
      <c r="B517" s="6" t="s">
        <v>1729</v>
      </c>
      <c r="C517" s="4"/>
      <c r="D517" s="4"/>
      <c r="E517" s="4"/>
      <c r="F517" s="4">
        <v>2300</v>
      </c>
      <c r="G517" s="4">
        <v>0</v>
      </c>
      <c r="H517" s="4">
        <v>2300</v>
      </c>
      <c r="I517" s="4">
        <v>2300</v>
      </c>
      <c r="J517" s="4">
        <v>0</v>
      </c>
      <c r="K517" s="4">
        <v>2300</v>
      </c>
    </row>
    <row r="518" spans="1:11" x14ac:dyDescent="0.3">
      <c r="A518" s="21" t="s">
        <v>1730</v>
      </c>
      <c r="B518" s="6" t="s">
        <v>1731</v>
      </c>
      <c r="C518" s="4"/>
      <c r="D518" s="4"/>
      <c r="E518" s="4"/>
      <c r="F518" s="4">
        <v>4300</v>
      </c>
      <c r="G518" s="4">
        <v>0</v>
      </c>
      <c r="H518" s="4">
        <v>4300</v>
      </c>
      <c r="I518" s="4">
        <v>4300</v>
      </c>
      <c r="J518" s="4">
        <v>0</v>
      </c>
      <c r="K518" s="4">
        <v>4300</v>
      </c>
    </row>
    <row r="519" spans="1:11" x14ac:dyDescent="0.3">
      <c r="A519" s="7" t="s">
        <v>634</v>
      </c>
      <c r="B519" s="8" t="s">
        <v>635</v>
      </c>
      <c r="C519" s="13">
        <f t="shared" ref="C519:K519" si="104">C520</f>
        <v>252691.79587</v>
      </c>
      <c r="D519" s="13">
        <f t="shared" si="104"/>
        <v>18201.402160000001</v>
      </c>
      <c r="E519" s="13">
        <f t="shared" si="104"/>
        <v>270893.19803000003</v>
      </c>
      <c r="F519" s="13">
        <f t="shared" si="104"/>
        <v>456314.1</v>
      </c>
      <c r="G519" s="13">
        <f t="shared" si="104"/>
        <v>0</v>
      </c>
      <c r="H519" s="13">
        <f t="shared" si="104"/>
        <v>456314.1</v>
      </c>
      <c r="I519" s="13">
        <f t="shared" si="104"/>
        <v>1531166.9</v>
      </c>
      <c r="J519" s="13">
        <f t="shared" si="104"/>
        <v>0</v>
      </c>
      <c r="K519" s="13">
        <f t="shared" si="104"/>
        <v>1531166.9</v>
      </c>
    </row>
    <row r="520" spans="1:11" ht="13.8" x14ac:dyDescent="0.3">
      <c r="A520" s="15" t="s">
        <v>636</v>
      </c>
      <c r="B520" s="16" t="s">
        <v>637</v>
      </c>
      <c r="C520" s="3">
        <f>SUM(C521:C524)</f>
        <v>252691.79587</v>
      </c>
      <c r="D520" s="3">
        <f t="shared" ref="D520:K520" si="105">SUM(D521:D524)</f>
        <v>18201.402160000001</v>
      </c>
      <c r="E520" s="3">
        <f t="shared" si="105"/>
        <v>270893.19803000003</v>
      </c>
      <c r="F520" s="3">
        <f t="shared" si="105"/>
        <v>456314.1</v>
      </c>
      <c r="G520" s="3">
        <f t="shared" si="105"/>
        <v>0</v>
      </c>
      <c r="H520" s="3">
        <f t="shared" si="105"/>
        <v>456314.1</v>
      </c>
      <c r="I520" s="3">
        <f>SUM(I521:I524)</f>
        <v>1531166.9</v>
      </c>
      <c r="J520" s="3">
        <f t="shared" si="105"/>
        <v>0</v>
      </c>
      <c r="K520" s="3">
        <f t="shared" si="105"/>
        <v>1531166.9</v>
      </c>
    </row>
    <row r="521" spans="1:11" x14ac:dyDescent="0.3">
      <c r="A521" s="5" t="s">
        <v>638</v>
      </c>
      <c r="B521" s="6" t="s">
        <v>639</v>
      </c>
      <c r="C521" s="4">
        <v>141679.55055000001</v>
      </c>
      <c r="D521" s="4">
        <v>4657.8402800000003</v>
      </c>
      <c r="E521" s="4">
        <v>146337.39083000002</v>
      </c>
      <c r="F521" s="4">
        <v>138465.1</v>
      </c>
      <c r="G521" s="4">
        <v>0</v>
      </c>
      <c r="H521" s="4">
        <v>138465.1</v>
      </c>
      <c r="I521" s="4">
        <v>213317.9</v>
      </c>
      <c r="J521" s="4">
        <v>0</v>
      </c>
      <c r="K521" s="4">
        <v>213317.9</v>
      </c>
    </row>
    <row r="522" spans="1:11" x14ac:dyDescent="0.3">
      <c r="A522" s="5" t="s">
        <v>640</v>
      </c>
      <c r="B522" s="6" t="s">
        <v>641</v>
      </c>
      <c r="C522" s="4">
        <v>111012.24531999999</v>
      </c>
      <c r="D522" s="4">
        <v>13543.561880000001</v>
      </c>
      <c r="E522" s="4">
        <v>124555.80720000001</v>
      </c>
      <c r="F522" s="4">
        <v>317849</v>
      </c>
      <c r="G522" s="4">
        <v>0</v>
      </c>
      <c r="H522" s="4">
        <v>317849</v>
      </c>
      <c r="I522" s="4">
        <v>317849</v>
      </c>
      <c r="J522" s="4">
        <v>0</v>
      </c>
      <c r="K522" s="4">
        <v>317849</v>
      </c>
    </row>
    <row r="523" spans="1:11" ht="16.2" customHeight="1" x14ac:dyDescent="0.3">
      <c r="A523" s="5" t="s">
        <v>1867</v>
      </c>
      <c r="B523" s="6" t="s">
        <v>1856</v>
      </c>
      <c r="C523" s="4"/>
      <c r="D523" s="4"/>
      <c r="E523" s="4"/>
      <c r="F523" s="4"/>
      <c r="G523" s="4"/>
      <c r="H523" s="4"/>
      <c r="I523" s="4">
        <v>600000</v>
      </c>
      <c r="J523" s="4">
        <v>0</v>
      </c>
      <c r="K523" s="4">
        <v>600000</v>
      </c>
    </row>
    <row r="524" spans="1:11" ht="26.4" x14ac:dyDescent="0.3">
      <c r="A524" s="5" t="s">
        <v>1868</v>
      </c>
      <c r="B524" s="6" t="s">
        <v>1869</v>
      </c>
      <c r="C524" s="4"/>
      <c r="D524" s="4"/>
      <c r="E524" s="4"/>
      <c r="F524" s="4"/>
      <c r="G524" s="4"/>
      <c r="H524" s="4"/>
      <c r="I524" s="4">
        <v>400000</v>
      </c>
      <c r="J524" s="4">
        <v>0</v>
      </c>
      <c r="K524" s="4">
        <v>400000</v>
      </c>
    </row>
    <row r="525" spans="1:11" ht="26.4" x14ac:dyDescent="0.3">
      <c r="A525" s="7" t="s">
        <v>642</v>
      </c>
      <c r="B525" s="8" t="s">
        <v>643</v>
      </c>
      <c r="C525" s="13">
        <f t="shared" ref="C525:K525" si="106">C526</f>
        <v>0</v>
      </c>
      <c r="D525" s="13">
        <f t="shared" si="106"/>
        <v>0</v>
      </c>
      <c r="E525" s="13">
        <f t="shared" si="106"/>
        <v>0</v>
      </c>
      <c r="F525" s="13">
        <f t="shared" si="106"/>
        <v>1333000</v>
      </c>
      <c r="G525" s="13">
        <f t="shared" si="106"/>
        <v>0</v>
      </c>
      <c r="H525" s="13">
        <f t="shared" si="106"/>
        <v>1333000</v>
      </c>
      <c r="I525" s="13">
        <f t="shared" si="106"/>
        <v>1448708.8</v>
      </c>
      <c r="J525" s="13">
        <f t="shared" si="106"/>
        <v>0</v>
      </c>
      <c r="K525" s="13">
        <f t="shared" si="106"/>
        <v>1448708.8</v>
      </c>
    </row>
    <row r="526" spans="1:11" ht="27.6" x14ac:dyDescent="0.3">
      <c r="A526" s="15" t="s">
        <v>644</v>
      </c>
      <c r="B526" s="16" t="s">
        <v>643</v>
      </c>
      <c r="C526" s="3">
        <f t="shared" ref="C526:E526" si="107">SUM(C527:C529)</f>
        <v>0</v>
      </c>
      <c r="D526" s="3">
        <f t="shared" si="107"/>
        <v>0</v>
      </c>
      <c r="E526" s="3">
        <f t="shared" si="107"/>
        <v>0</v>
      </c>
      <c r="F526" s="3">
        <f>SUM(F527:F529)</f>
        <v>1333000</v>
      </c>
      <c r="G526" s="3">
        <f t="shared" ref="G526:K526" si="108">SUM(G527:G529)</f>
        <v>0</v>
      </c>
      <c r="H526" s="3">
        <f t="shared" si="108"/>
        <v>1333000</v>
      </c>
      <c r="I526" s="3">
        <f t="shared" si="108"/>
        <v>1448708.8</v>
      </c>
      <c r="J526" s="3">
        <f t="shared" si="108"/>
        <v>0</v>
      </c>
      <c r="K526" s="3">
        <f t="shared" si="108"/>
        <v>1448708.8</v>
      </c>
    </row>
    <row r="527" spans="1:11" ht="12.6" customHeight="1" x14ac:dyDescent="0.3">
      <c r="A527" s="5" t="s">
        <v>645</v>
      </c>
      <c r="B527" s="6" t="s">
        <v>646</v>
      </c>
      <c r="C527" s="4"/>
      <c r="D527" s="4"/>
      <c r="E527" s="4"/>
      <c r="F527" s="4">
        <v>602000</v>
      </c>
      <c r="G527" s="4">
        <v>0</v>
      </c>
      <c r="H527" s="4">
        <v>602000</v>
      </c>
      <c r="I527" s="4">
        <v>717708.80000000005</v>
      </c>
      <c r="J527" s="4">
        <v>0</v>
      </c>
      <c r="K527" s="4">
        <v>717708.80000000005</v>
      </c>
    </row>
    <row r="528" spans="1:11" ht="26.4" x14ac:dyDescent="0.3">
      <c r="A528" s="21" t="s">
        <v>1732</v>
      </c>
      <c r="B528" s="6" t="s">
        <v>1733</v>
      </c>
      <c r="C528" s="4"/>
      <c r="D528" s="4"/>
      <c r="E528" s="4"/>
      <c r="F528" s="4">
        <v>231000</v>
      </c>
      <c r="G528" s="4">
        <v>0</v>
      </c>
      <c r="H528" s="4">
        <v>231000</v>
      </c>
      <c r="I528" s="4">
        <v>231000</v>
      </c>
      <c r="J528" s="4">
        <v>0</v>
      </c>
      <c r="K528" s="4">
        <v>231000</v>
      </c>
    </row>
    <row r="529" spans="1:11" ht="39.6" x14ac:dyDescent="0.3">
      <c r="A529" s="21" t="s">
        <v>1734</v>
      </c>
      <c r="B529" s="6" t="s">
        <v>1735</v>
      </c>
      <c r="C529" s="4"/>
      <c r="D529" s="4"/>
      <c r="E529" s="4"/>
      <c r="F529" s="4">
        <v>500000</v>
      </c>
      <c r="G529" s="4">
        <v>0</v>
      </c>
      <c r="H529" s="4">
        <v>500000</v>
      </c>
      <c r="I529" s="4">
        <v>500000</v>
      </c>
      <c r="J529" s="4">
        <v>0</v>
      </c>
      <c r="K529" s="4">
        <v>500000</v>
      </c>
    </row>
    <row r="530" spans="1:11" x14ac:dyDescent="0.3">
      <c r="A530" s="7" t="s">
        <v>647</v>
      </c>
      <c r="B530" s="8" t="s">
        <v>648</v>
      </c>
      <c r="C530" s="13">
        <f t="shared" ref="C530:H530" si="109">C531+C546+C548+C551+C555++C558</f>
        <v>374962.60149999999</v>
      </c>
      <c r="D530" s="13">
        <f t="shared" si="109"/>
        <v>2890716.4001800008</v>
      </c>
      <c r="E530" s="13">
        <f t="shared" si="109"/>
        <v>3265679.0016800007</v>
      </c>
      <c r="F530" s="13">
        <f t="shared" si="109"/>
        <v>2678633.7000000002</v>
      </c>
      <c r="G530" s="13">
        <f t="shared" si="109"/>
        <v>6348433.7000000002</v>
      </c>
      <c r="H530" s="13">
        <f t="shared" si="109"/>
        <v>9027067.4000000004</v>
      </c>
      <c r="I530" s="13">
        <f>I531+I546+I548+I551+I555++I558</f>
        <v>1395232.2000000002</v>
      </c>
      <c r="J530" s="13">
        <f t="shared" ref="J530:K530" si="110">J531+J546+J548+J551+J555++J558</f>
        <v>5752844</v>
      </c>
      <c r="K530" s="13">
        <f t="shared" si="110"/>
        <v>7148076.2000000011</v>
      </c>
    </row>
    <row r="531" spans="1:11" ht="13.8" x14ac:dyDescent="0.3">
      <c r="A531" s="15" t="s">
        <v>649</v>
      </c>
      <c r="B531" s="16" t="s">
        <v>650</v>
      </c>
      <c r="C531" s="3">
        <f t="shared" ref="C531:K531" si="111">SUM(C532:C545)</f>
        <v>179926.67741</v>
      </c>
      <c r="D531" s="3">
        <f t="shared" si="111"/>
        <v>497128.36713999999</v>
      </c>
      <c r="E531" s="3">
        <f t="shared" si="111"/>
        <v>677055.04454999999</v>
      </c>
      <c r="F531" s="3">
        <f t="shared" si="111"/>
        <v>837108.3</v>
      </c>
      <c r="G531" s="3">
        <f t="shared" si="111"/>
        <v>6016593.7000000002</v>
      </c>
      <c r="H531" s="3">
        <f t="shared" si="111"/>
        <v>6853702</v>
      </c>
      <c r="I531" s="3">
        <f t="shared" si="111"/>
        <v>968365.60000000009</v>
      </c>
      <c r="J531" s="3">
        <f t="shared" si="111"/>
        <v>5491804</v>
      </c>
      <c r="K531" s="3">
        <f t="shared" si="111"/>
        <v>6460169.6000000006</v>
      </c>
    </row>
    <row r="532" spans="1:11" x14ac:dyDescent="0.3">
      <c r="A532" s="5" t="s">
        <v>651</v>
      </c>
      <c r="B532" s="6" t="s">
        <v>652</v>
      </c>
      <c r="C532" s="4">
        <v>134199.22083000001</v>
      </c>
      <c r="D532" s="4">
        <v>0</v>
      </c>
      <c r="E532" s="4">
        <v>134199.22083000001</v>
      </c>
      <c r="F532" s="4">
        <v>206809</v>
      </c>
      <c r="G532" s="4">
        <v>0</v>
      </c>
      <c r="H532" s="4">
        <v>206809</v>
      </c>
      <c r="I532" s="4">
        <v>222874.7</v>
      </c>
      <c r="J532" s="4">
        <v>0</v>
      </c>
      <c r="K532" s="4">
        <v>222874.7</v>
      </c>
    </row>
    <row r="533" spans="1:11" ht="39.6" x14ac:dyDescent="0.3">
      <c r="A533" s="21" t="s">
        <v>1736</v>
      </c>
      <c r="B533" s="6" t="s">
        <v>1737</v>
      </c>
      <c r="C533" s="4"/>
      <c r="D533" s="4"/>
      <c r="E533" s="4"/>
      <c r="F533" s="4">
        <v>500000</v>
      </c>
      <c r="G533" s="4">
        <v>0</v>
      </c>
      <c r="H533" s="4">
        <v>500000</v>
      </c>
      <c r="I533" s="4"/>
      <c r="J533" s="4"/>
      <c r="K533" s="4"/>
    </row>
    <row r="534" spans="1:11" ht="26.4" x14ac:dyDescent="0.3">
      <c r="A534" s="26" t="s">
        <v>653</v>
      </c>
      <c r="B534" s="31" t="s">
        <v>654</v>
      </c>
      <c r="C534" s="4">
        <v>38788.272579999997</v>
      </c>
      <c r="D534" s="4">
        <v>0</v>
      </c>
      <c r="E534" s="4">
        <v>38788.272579999997</v>
      </c>
      <c r="F534" s="4">
        <v>125299.3</v>
      </c>
      <c r="G534" s="4">
        <v>0</v>
      </c>
      <c r="H534" s="4">
        <v>125299.3</v>
      </c>
      <c r="I534" s="4">
        <v>39039.699999999997</v>
      </c>
      <c r="J534" s="4">
        <v>0</v>
      </c>
      <c r="K534" s="4">
        <v>39039.699999999997</v>
      </c>
    </row>
    <row r="535" spans="1:11" ht="26.4" x14ac:dyDescent="0.3">
      <c r="A535" s="26" t="s">
        <v>655</v>
      </c>
      <c r="B535" s="27" t="s">
        <v>656</v>
      </c>
      <c r="C535" s="4">
        <v>0</v>
      </c>
      <c r="D535" s="4">
        <v>219212.28206</v>
      </c>
      <c r="E535" s="4">
        <v>219212.28206</v>
      </c>
      <c r="F535" s="4">
        <v>0</v>
      </c>
      <c r="G535" s="4">
        <v>3325</v>
      </c>
      <c r="H535" s="4">
        <v>3325</v>
      </c>
      <c r="I535" s="4"/>
      <c r="J535" s="4"/>
      <c r="K535" s="4"/>
    </row>
    <row r="536" spans="1:11" ht="39.6" x14ac:dyDescent="0.3">
      <c r="A536" s="26" t="s">
        <v>1870</v>
      </c>
      <c r="B536" s="6" t="s">
        <v>1873</v>
      </c>
      <c r="C536" s="4"/>
      <c r="D536" s="4"/>
      <c r="E536" s="4"/>
      <c r="F536" s="4"/>
      <c r="G536" s="4"/>
      <c r="H536" s="4"/>
      <c r="I536" s="4">
        <v>0</v>
      </c>
      <c r="J536" s="4">
        <v>3851804</v>
      </c>
      <c r="K536" s="4">
        <v>3851804</v>
      </c>
    </row>
    <row r="537" spans="1:11" ht="26.4" x14ac:dyDescent="0.3">
      <c r="A537" s="26" t="s">
        <v>1882</v>
      </c>
      <c r="B537" s="31" t="s">
        <v>1883</v>
      </c>
      <c r="C537" s="4"/>
      <c r="D537" s="4"/>
      <c r="E537" s="4"/>
      <c r="F537" s="4"/>
      <c r="G537" s="4"/>
      <c r="H537" s="4"/>
      <c r="I537" s="4">
        <v>400000</v>
      </c>
      <c r="J537" s="4">
        <v>0</v>
      </c>
      <c r="K537" s="4">
        <v>400000</v>
      </c>
    </row>
    <row r="538" spans="1:11" ht="40.200000000000003" customHeight="1" x14ac:dyDescent="0.3">
      <c r="A538" s="26" t="s">
        <v>1871</v>
      </c>
      <c r="B538" s="6" t="s">
        <v>1857</v>
      </c>
      <c r="C538" s="4"/>
      <c r="D538" s="4"/>
      <c r="E538" s="4"/>
      <c r="F538" s="4"/>
      <c r="G538" s="4"/>
      <c r="H538" s="4"/>
      <c r="I538" s="4">
        <v>7302.3</v>
      </c>
      <c r="J538" s="4">
        <v>0</v>
      </c>
      <c r="K538" s="4">
        <v>7302.3</v>
      </c>
    </row>
    <row r="539" spans="1:11" ht="26.4" x14ac:dyDescent="0.3">
      <c r="A539" s="26" t="s">
        <v>1872</v>
      </c>
      <c r="B539" s="6" t="s">
        <v>1858</v>
      </c>
      <c r="C539" s="4"/>
      <c r="D539" s="4"/>
      <c r="E539" s="4"/>
      <c r="F539" s="4"/>
      <c r="G539" s="4"/>
      <c r="H539" s="4"/>
      <c r="I539" s="4">
        <v>299148.90000000002</v>
      </c>
      <c r="J539" s="4">
        <v>0</v>
      </c>
      <c r="K539" s="4">
        <v>299148.90000000002</v>
      </c>
    </row>
    <row r="540" spans="1:11" x14ac:dyDescent="0.3">
      <c r="A540" s="26" t="s">
        <v>1604</v>
      </c>
      <c r="B540" s="27" t="s">
        <v>1605</v>
      </c>
      <c r="C540" s="4">
        <v>0</v>
      </c>
      <c r="D540" s="4">
        <v>277916.08507999999</v>
      </c>
      <c r="E540" s="4">
        <v>277916.08507999999</v>
      </c>
      <c r="F540" s="4">
        <v>0</v>
      </c>
      <c r="G540" s="4">
        <v>4025878.7</v>
      </c>
      <c r="H540" s="4">
        <v>4025878.7</v>
      </c>
      <c r="I540" s="4"/>
      <c r="J540" s="4">
        <v>1005920</v>
      </c>
      <c r="K540" s="4">
        <v>1005920</v>
      </c>
    </row>
    <row r="541" spans="1:11" x14ac:dyDescent="0.3">
      <c r="A541" s="26" t="s">
        <v>1606</v>
      </c>
      <c r="B541" s="27" t="s">
        <v>1607</v>
      </c>
      <c r="C541" s="4"/>
      <c r="D541" s="4"/>
      <c r="E541" s="4"/>
      <c r="F541" s="4">
        <v>0</v>
      </c>
      <c r="G541" s="4">
        <v>1000000</v>
      </c>
      <c r="H541" s="4">
        <v>1000000</v>
      </c>
      <c r="I541" s="4"/>
      <c r="J541" s="4">
        <v>294080</v>
      </c>
      <c r="K541" s="4">
        <v>294080</v>
      </c>
    </row>
    <row r="542" spans="1:11" x14ac:dyDescent="0.3">
      <c r="A542" s="26" t="s">
        <v>1608</v>
      </c>
      <c r="B542" s="27" t="s">
        <v>1609</v>
      </c>
      <c r="C542" s="4"/>
      <c r="D542" s="4"/>
      <c r="E542" s="4"/>
      <c r="F542" s="4">
        <v>5000</v>
      </c>
      <c r="G542" s="4">
        <v>0</v>
      </c>
      <c r="H542" s="4">
        <v>5000</v>
      </c>
      <c r="I542" s="4"/>
      <c r="J542" s="4">
        <v>340000</v>
      </c>
      <c r="K542" s="4">
        <v>340000</v>
      </c>
    </row>
    <row r="543" spans="1:11" ht="39.6" x14ac:dyDescent="0.3">
      <c r="A543" s="5" t="s">
        <v>1504</v>
      </c>
      <c r="B543" s="6" t="s">
        <v>1473</v>
      </c>
      <c r="C543" s="4">
        <v>1800</v>
      </c>
      <c r="D543" s="4">
        <v>0</v>
      </c>
      <c r="E543" s="4">
        <v>1800</v>
      </c>
      <c r="F543" s="4">
        <v>0</v>
      </c>
      <c r="G543" s="4">
        <v>600000</v>
      </c>
      <c r="H543" s="4">
        <v>600000</v>
      </c>
      <c r="I543" s="4"/>
      <c r="J543" s="4"/>
      <c r="K543" s="4"/>
    </row>
    <row r="544" spans="1:11" ht="39.6" x14ac:dyDescent="0.3">
      <c r="A544" s="5" t="s">
        <v>1505</v>
      </c>
      <c r="B544" s="6" t="s">
        <v>1506</v>
      </c>
      <c r="C544" s="4">
        <v>4500</v>
      </c>
      <c r="D544" s="4">
        <v>0</v>
      </c>
      <c r="E544" s="4">
        <v>4500</v>
      </c>
      <c r="F544" s="4">
        <v>0</v>
      </c>
      <c r="G544" s="4">
        <v>187390</v>
      </c>
      <c r="H544" s="4">
        <v>187390</v>
      </c>
      <c r="I544" s="4"/>
      <c r="J544" s="4"/>
      <c r="K544" s="4"/>
    </row>
    <row r="545" spans="1:11" ht="52.8" x14ac:dyDescent="0.3">
      <c r="A545" s="5" t="s">
        <v>1507</v>
      </c>
      <c r="B545" s="6" t="s">
        <v>1508</v>
      </c>
      <c r="C545" s="4">
        <v>639.18399999999997</v>
      </c>
      <c r="D545" s="4">
        <v>0</v>
      </c>
      <c r="E545" s="4">
        <v>639.18399999999997</v>
      </c>
      <c r="F545" s="4">
        <v>0</v>
      </c>
      <c r="G545" s="4">
        <v>200000</v>
      </c>
      <c r="H545" s="4">
        <v>200000</v>
      </c>
      <c r="I545" s="4"/>
      <c r="J545" s="4"/>
      <c r="K545" s="4"/>
    </row>
    <row r="546" spans="1:11" ht="27.6" x14ac:dyDescent="0.3">
      <c r="A546" s="15" t="s">
        <v>657</v>
      </c>
      <c r="B546" s="16" t="s">
        <v>658</v>
      </c>
      <c r="C546" s="3">
        <f t="shared" ref="C546:K546" si="112">C547</f>
        <v>51672.645119999994</v>
      </c>
      <c r="D546" s="3">
        <f t="shared" si="112"/>
        <v>5662.7554299999993</v>
      </c>
      <c r="E546" s="3">
        <f t="shared" si="112"/>
        <v>57335.400549999998</v>
      </c>
      <c r="F546" s="3">
        <f t="shared" si="112"/>
        <v>66865.7</v>
      </c>
      <c r="G546" s="3">
        <f t="shared" si="112"/>
        <v>0</v>
      </c>
      <c r="H546" s="3">
        <f t="shared" si="112"/>
        <v>66865.7</v>
      </c>
      <c r="I546" s="3">
        <f t="shared" si="112"/>
        <v>54976.4</v>
      </c>
      <c r="J546" s="3">
        <f t="shared" si="112"/>
        <v>0</v>
      </c>
      <c r="K546" s="3">
        <f t="shared" si="112"/>
        <v>54976.4</v>
      </c>
    </row>
    <row r="547" spans="1:11" ht="26.4" x14ac:dyDescent="0.3">
      <c r="A547" s="5" t="s">
        <v>659</v>
      </c>
      <c r="B547" s="6" t="s">
        <v>660</v>
      </c>
      <c r="C547" s="4">
        <v>51672.645119999994</v>
      </c>
      <c r="D547" s="4">
        <v>5662.7554299999993</v>
      </c>
      <c r="E547" s="4">
        <v>57335.400549999998</v>
      </c>
      <c r="F547" s="4">
        <v>66865.7</v>
      </c>
      <c r="G547" s="4">
        <v>0</v>
      </c>
      <c r="H547" s="4">
        <v>66865.7</v>
      </c>
      <c r="I547" s="4">
        <v>54976.4</v>
      </c>
      <c r="J547" s="4">
        <v>0</v>
      </c>
      <c r="K547" s="4">
        <v>54976.4</v>
      </c>
    </row>
    <row r="548" spans="1:11" ht="13.8" x14ac:dyDescent="0.3">
      <c r="A548" s="25">
        <v>3106000</v>
      </c>
      <c r="B548" s="16" t="s">
        <v>1778</v>
      </c>
      <c r="C548" s="3">
        <f t="shared" ref="C548:H548" si="113">C549+C550</f>
        <v>0</v>
      </c>
      <c r="D548" s="3">
        <f t="shared" si="113"/>
        <v>0</v>
      </c>
      <c r="E548" s="3">
        <f t="shared" si="113"/>
        <v>0</v>
      </c>
      <c r="F548" s="3">
        <f t="shared" si="113"/>
        <v>0</v>
      </c>
      <c r="G548" s="3">
        <f t="shared" si="113"/>
        <v>0</v>
      </c>
      <c r="H548" s="3">
        <f t="shared" si="113"/>
        <v>0</v>
      </c>
      <c r="I548" s="3">
        <f>I549+I550</f>
        <v>110133.7</v>
      </c>
      <c r="J548" s="3">
        <f t="shared" ref="J548:K548" si="114">J549+J550</f>
        <v>0</v>
      </c>
      <c r="K548" s="3">
        <f t="shared" si="114"/>
        <v>110133.7</v>
      </c>
    </row>
    <row r="549" spans="1:11" x14ac:dyDescent="0.3">
      <c r="A549" s="5" t="s">
        <v>1874</v>
      </c>
      <c r="B549" s="31" t="s">
        <v>1769</v>
      </c>
      <c r="C549" s="4"/>
      <c r="D549" s="4"/>
      <c r="E549" s="4"/>
      <c r="F549" s="4"/>
      <c r="G549" s="4"/>
      <c r="H549" s="4"/>
      <c r="I549" s="4">
        <v>10133.700000000001</v>
      </c>
      <c r="J549" s="4">
        <v>0</v>
      </c>
      <c r="K549" s="4">
        <v>10133.700000000001</v>
      </c>
    </row>
    <row r="550" spans="1:11" ht="14.4" customHeight="1" x14ac:dyDescent="0.3">
      <c r="A550" s="5" t="s">
        <v>1875</v>
      </c>
      <c r="B550" s="31" t="s">
        <v>1771</v>
      </c>
      <c r="C550" s="4"/>
      <c r="D550" s="4"/>
      <c r="E550" s="4"/>
      <c r="F550" s="4"/>
      <c r="G550" s="4"/>
      <c r="H550" s="4"/>
      <c r="I550" s="4">
        <v>100000</v>
      </c>
      <c r="J550" s="4">
        <v>0</v>
      </c>
      <c r="K550" s="4">
        <v>100000</v>
      </c>
    </row>
    <row r="551" spans="1:11" ht="13.8" x14ac:dyDescent="0.3">
      <c r="A551" s="15" t="s">
        <v>661</v>
      </c>
      <c r="B551" s="16" t="s">
        <v>662</v>
      </c>
      <c r="C551" s="3">
        <f t="shared" ref="C551:K551" si="115">SUM(C552:C554)</f>
        <v>10651.295699999999</v>
      </c>
      <c r="D551" s="3">
        <f t="shared" si="115"/>
        <v>2196043.0003000004</v>
      </c>
      <c r="E551" s="3">
        <f t="shared" si="115"/>
        <v>2206694.2960000006</v>
      </c>
      <c r="F551" s="3">
        <f>SUM(F552:F554)</f>
        <v>1422107.1</v>
      </c>
      <c r="G551" s="3">
        <f>SUM(G552:G554)</f>
        <v>0</v>
      </c>
      <c r="H551" s="3">
        <f>SUM(H552:H554)</f>
        <v>1422107.1</v>
      </c>
      <c r="I551" s="3">
        <f t="shared" si="115"/>
        <v>19264.900000000001</v>
      </c>
      <c r="J551" s="3">
        <f t="shared" si="115"/>
        <v>0</v>
      </c>
      <c r="K551" s="3">
        <f t="shared" si="115"/>
        <v>19264.900000000001</v>
      </c>
    </row>
    <row r="552" spans="1:11" ht="16.8" customHeight="1" x14ac:dyDescent="0.3">
      <c r="A552" s="5" t="s">
        <v>663</v>
      </c>
      <c r="B552" s="6" t="s">
        <v>664</v>
      </c>
      <c r="C552" s="4">
        <v>10651.295699999999</v>
      </c>
      <c r="D552" s="4">
        <v>0</v>
      </c>
      <c r="E552" s="4">
        <v>10651.295699999999</v>
      </c>
      <c r="F552" s="4">
        <v>22107.100000000002</v>
      </c>
      <c r="G552" s="4">
        <v>0</v>
      </c>
      <c r="H552" s="4">
        <v>22107.100000000002</v>
      </c>
      <c r="I552" s="4">
        <v>19264.900000000001</v>
      </c>
      <c r="J552" s="4">
        <v>0</v>
      </c>
      <c r="K552" s="4">
        <v>19264.900000000001</v>
      </c>
    </row>
    <row r="553" spans="1:11" ht="26.4" x14ac:dyDescent="0.3">
      <c r="A553" s="5" t="s">
        <v>665</v>
      </c>
      <c r="B553" s="6" t="s">
        <v>666</v>
      </c>
      <c r="C553" s="4">
        <v>0</v>
      </c>
      <c r="D553" s="4">
        <v>2196043.0003000004</v>
      </c>
      <c r="E553" s="4">
        <v>2196043.0003000004</v>
      </c>
      <c r="F553" s="4"/>
      <c r="G553" s="4"/>
      <c r="H553" s="4"/>
      <c r="I553" s="4">
        <v>0</v>
      </c>
      <c r="J553" s="4"/>
      <c r="K553" s="4"/>
    </row>
    <row r="554" spans="1:11" ht="26.4" x14ac:dyDescent="0.3">
      <c r="A554" s="5" t="s">
        <v>667</v>
      </c>
      <c r="B554" s="6" t="s">
        <v>668</v>
      </c>
      <c r="C554" s="4">
        <v>0</v>
      </c>
      <c r="D554" s="4">
        <v>0</v>
      </c>
      <c r="E554" s="4">
        <v>0</v>
      </c>
      <c r="F554" s="4">
        <v>1400000</v>
      </c>
      <c r="G554" s="4">
        <v>0</v>
      </c>
      <c r="H554" s="4">
        <v>1400000</v>
      </c>
      <c r="I554" s="4"/>
      <c r="J554" s="4"/>
      <c r="K554" s="4"/>
    </row>
    <row r="555" spans="1:11" ht="13.8" x14ac:dyDescent="0.3">
      <c r="A555" s="15" t="s">
        <v>669</v>
      </c>
      <c r="B555" s="16" t="s">
        <v>670</v>
      </c>
      <c r="C555" s="3">
        <f t="shared" ref="C555:K555" si="116">C556+C557</f>
        <v>0</v>
      </c>
      <c r="D555" s="3">
        <f t="shared" si="116"/>
        <v>187796.59731000001</v>
      </c>
      <c r="E555" s="3">
        <f t="shared" si="116"/>
        <v>187796.59731000001</v>
      </c>
      <c r="F555" s="3">
        <f t="shared" si="116"/>
        <v>104000</v>
      </c>
      <c r="G555" s="3">
        <f t="shared" si="116"/>
        <v>331840</v>
      </c>
      <c r="H555" s="3">
        <f t="shared" si="116"/>
        <v>435840</v>
      </c>
      <c r="I555" s="3">
        <f t="shared" si="116"/>
        <v>0</v>
      </c>
      <c r="J555" s="3">
        <f t="shared" si="116"/>
        <v>261040</v>
      </c>
      <c r="K555" s="3">
        <f t="shared" si="116"/>
        <v>261040</v>
      </c>
    </row>
    <row r="556" spans="1:11" x14ac:dyDescent="0.3">
      <c r="A556" s="5" t="s">
        <v>671</v>
      </c>
      <c r="B556" s="6" t="s">
        <v>672</v>
      </c>
      <c r="C556" s="4">
        <v>0</v>
      </c>
      <c r="D556" s="4">
        <v>187796.59731000001</v>
      </c>
      <c r="E556" s="4">
        <v>187796.59731000001</v>
      </c>
      <c r="F556" s="4">
        <v>0</v>
      </c>
      <c r="G556" s="4">
        <v>331840</v>
      </c>
      <c r="H556" s="4">
        <v>331840</v>
      </c>
      <c r="I556" s="4">
        <v>0</v>
      </c>
      <c r="J556" s="4">
        <v>261040</v>
      </c>
      <c r="K556" s="4">
        <v>261040</v>
      </c>
    </row>
    <row r="557" spans="1:11" ht="66" x14ac:dyDescent="0.3">
      <c r="A557" s="5">
        <v>3108090</v>
      </c>
      <c r="B557" s="6" t="s">
        <v>1831</v>
      </c>
      <c r="C557" s="4"/>
      <c r="D557" s="4"/>
      <c r="E557" s="4"/>
      <c r="F557" s="4">
        <v>104000</v>
      </c>
      <c r="G557" s="4">
        <v>0</v>
      </c>
      <c r="H557" s="4">
        <v>104000</v>
      </c>
      <c r="I557" s="4"/>
      <c r="J557" s="4"/>
      <c r="K557" s="4"/>
    </row>
    <row r="558" spans="1:11" ht="13.8" x14ac:dyDescent="0.3">
      <c r="A558" s="15" t="s">
        <v>673</v>
      </c>
      <c r="B558" s="16" t="s">
        <v>674</v>
      </c>
      <c r="C558" s="3">
        <f t="shared" ref="C558:K558" si="117">C559</f>
        <v>132711.98327</v>
      </c>
      <c r="D558" s="3">
        <f t="shared" si="117"/>
        <v>4085.68</v>
      </c>
      <c r="E558" s="3">
        <f t="shared" si="117"/>
        <v>136797.66327000002</v>
      </c>
      <c r="F558" s="3">
        <f t="shared" si="117"/>
        <v>248552.6</v>
      </c>
      <c r="G558" s="3">
        <f t="shared" si="117"/>
        <v>0</v>
      </c>
      <c r="H558" s="3">
        <f t="shared" si="117"/>
        <v>248552.6</v>
      </c>
      <c r="I558" s="3">
        <f t="shared" si="117"/>
        <v>242491.6</v>
      </c>
      <c r="J558" s="3">
        <f t="shared" si="117"/>
        <v>0</v>
      </c>
      <c r="K558" s="3">
        <f t="shared" si="117"/>
        <v>242491.6</v>
      </c>
    </row>
    <row r="559" spans="1:11" ht="19.2" customHeight="1" x14ac:dyDescent="0.3">
      <c r="A559" s="5" t="s">
        <v>675</v>
      </c>
      <c r="B559" s="6" t="s">
        <v>676</v>
      </c>
      <c r="C559" s="4">
        <v>132711.98327</v>
      </c>
      <c r="D559" s="4">
        <v>4085.68</v>
      </c>
      <c r="E559" s="4">
        <v>136797.66327000002</v>
      </c>
      <c r="F559" s="4">
        <v>248552.6</v>
      </c>
      <c r="G559" s="4">
        <v>0</v>
      </c>
      <c r="H559" s="4">
        <v>248552.6</v>
      </c>
      <c r="I559" s="4">
        <v>242491.6</v>
      </c>
      <c r="J559" s="4">
        <v>0</v>
      </c>
      <c r="K559" s="4">
        <v>242491.6</v>
      </c>
    </row>
    <row r="560" spans="1:11" x14ac:dyDescent="0.3">
      <c r="A560" s="7" t="s">
        <v>677</v>
      </c>
      <c r="B560" s="8" t="s">
        <v>678</v>
      </c>
      <c r="C560" s="13">
        <f t="shared" ref="C560:K560" si="118">C561</f>
        <v>26539573.282810006</v>
      </c>
      <c r="D560" s="13">
        <f t="shared" si="118"/>
        <v>70759239.17321001</v>
      </c>
      <c r="E560" s="13">
        <f t="shared" si="118"/>
        <v>97298812.456019998</v>
      </c>
      <c r="F560" s="13">
        <f t="shared" si="118"/>
        <v>5415011.3999999994</v>
      </c>
      <c r="G560" s="13">
        <f t="shared" si="118"/>
        <v>50373468.600000009</v>
      </c>
      <c r="H560" s="13">
        <f t="shared" si="118"/>
        <v>55788480</v>
      </c>
      <c r="I560" s="13">
        <f t="shared" si="118"/>
        <v>96209.400000000009</v>
      </c>
      <c r="J560" s="13">
        <f t="shared" si="118"/>
        <v>60997900.899999999</v>
      </c>
      <c r="K560" s="13">
        <f t="shared" si="118"/>
        <v>61094110.299999997</v>
      </c>
    </row>
    <row r="561" spans="1:11" ht="13.8" x14ac:dyDescent="0.3">
      <c r="A561" s="15" t="s">
        <v>679</v>
      </c>
      <c r="B561" s="16" t="s">
        <v>680</v>
      </c>
      <c r="C561" s="3">
        <f t="shared" ref="C561:K561" si="119">SUM(C562:C571)</f>
        <v>26539573.282810006</v>
      </c>
      <c r="D561" s="3">
        <f t="shared" si="119"/>
        <v>70759239.17321001</v>
      </c>
      <c r="E561" s="3">
        <f t="shared" si="119"/>
        <v>97298812.456019998</v>
      </c>
      <c r="F561" s="3">
        <f t="shared" si="119"/>
        <v>5415011.3999999994</v>
      </c>
      <c r="G561" s="3">
        <f t="shared" si="119"/>
        <v>50373468.600000009</v>
      </c>
      <c r="H561" s="3">
        <f t="shared" si="119"/>
        <v>55788480</v>
      </c>
      <c r="I561" s="3">
        <f t="shared" si="119"/>
        <v>96209.400000000009</v>
      </c>
      <c r="J561" s="3">
        <f t="shared" si="119"/>
        <v>60997900.899999999</v>
      </c>
      <c r="K561" s="3">
        <f t="shared" si="119"/>
        <v>61094110.299999997</v>
      </c>
    </row>
    <row r="562" spans="1:11" ht="26.4" x14ac:dyDescent="0.3">
      <c r="A562" s="5" t="s">
        <v>681</v>
      </c>
      <c r="B562" s="6" t="s">
        <v>682</v>
      </c>
      <c r="C562" s="4">
        <v>68957.67429000001</v>
      </c>
      <c r="D562" s="4">
        <v>0</v>
      </c>
      <c r="E562" s="4">
        <v>68957.67429000001</v>
      </c>
      <c r="F562" s="4">
        <v>167032.80000000002</v>
      </c>
      <c r="G562" s="4">
        <v>0</v>
      </c>
      <c r="H562" s="4">
        <v>167032.80000000002</v>
      </c>
      <c r="I562" s="4">
        <v>96209.400000000009</v>
      </c>
      <c r="J562" s="4">
        <v>0</v>
      </c>
      <c r="K562" s="4">
        <v>96209.400000000009</v>
      </c>
    </row>
    <row r="563" spans="1:11" ht="26.4" x14ac:dyDescent="0.3">
      <c r="A563" s="5" t="s">
        <v>683</v>
      </c>
      <c r="B563" s="6" t="s">
        <v>684</v>
      </c>
      <c r="C563" s="4">
        <v>25726813.197610002</v>
      </c>
      <c r="D563" s="4">
        <v>59667365.870470002</v>
      </c>
      <c r="E563" s="4">
        <v>85394179.068080008</v>
      </c>
      <c r="F563" s="4">
        <v>5000000</v>
      </c>
      <c r="G563" s="4">
        <v>31030544.400000002</v>
      </c>
      <c r="H563" s="4">
        <v>36030544.399999999</v>
      </c>
      <c r="I563" s="4">
        <v>0</v>
      </c>
      <c r="J563" s="4">
        <v>39670952.299999997</v>
      </c>
      <c r="K563" s="4">
        <v>39670952.299999997</v>
      </c>
    </row>
    <row r="564" spans="1:11" ht="39.6" x14ac:dyDescent="0.3">
      <c r="A564" s="5" t="s">
        <v>685</v>
      </c>
      <c r="B564" s="6" t="s">
        <v>686</v>
      </c>
      <c r="C564" s="4">
        <v>0</v>
      </c>
      <c r="D564" s="4">
        <v>5378737.9365299996</v>
      </c>
      <c r="E564" s="4">
        <v>5378737.9365299996</v>
      </c>
      <c r="F564" s="4">
        <v>0</v>
      </c>
      <c r="G564" s="4">
        <v>14759979</v>
      </c>
      <c r="H564" s="4">
        <v>14759979</v>
      </c>
      <c r="I564" s="4">
        <v>0</v>
      </c>
      <c r="J564" s="4">
        <v>15805220.9</v>
      </c>
      <c r="K564" s="4">
        <v>15805220.9</v>
      </c>
    </row>
    <row r="565" spans="1:11" x14ac:dyDescent="0.3">
      <c r="A565" s="5" t="s">
        <v>687</v>
      </c>
      <c r="B565" s="6" t="s">
        <v>688</v>
      </c>
      <c r="C565" s="4">
        <v>299999.99969000003</v>
      </c>
      <c r="D565" s="4">
        <v>0</v>
      </c>
      <c r="E565" s="4">
        <v>299999.99969000003</v>
      </c>
      <c r="F565" s="4"/>
      <c r="G565" s="4"/>
      <c r="H565" s="4"/>
      <c r="I565" s="4"/>
      <c r="J565" s="4"/>
      <c r="K565" s="4"/>
    </row>
    <row r="566" spans="1:11" ht="52.8" x14ac:dyDescent="0.3">
      <c r="A566" s="5" t="s">
        <v>689</v>
      </c>
      <c r="B566" s="6" t="s">
        <v>1509</v>
      </c>
      <c r="C566" s="4">
        <v>20000</v>
      </c>
      <c r="D566" s="4">
        <v>0</v>
      </c>
      <c r="E566" s="4">
        <v>20000</v>
      </c>
      <c r="F566" s="4"/>
      <c r="G566" s="4"/>
      <c r="H566" s="4"/>
      <c r="I566" s="4"/>
      <c r="J566" s="4"/>
      <c r="K566" s="4"/>
    </row>
    <row r="567" spans="1:11" x14ac:dyDescent="0.3">
      <c r="A567" s="26" t="s">
        <v>1610</v>
      </c>
      <c r="B567" s="27" t="s">
        <v>1611</v>
      </c>
      <c r="C567" s="4">
        <v>0</v>
      </c>
      <c r="D567" s="4">
        <v>5515941.6442200001</v>
      </c>
      <c r="E567" s="4">
        <v>5515941.6442200001</v>
      </c>
      <c r="F567" s="4">
        <v>0</v>
      </c>
      <c r="G567" s="4">
        <v>4404730.2</v>
      </c>
      <c r="H567" s="4">
        <v>4404730.2</v>
      </c>
      <c r="I567" s="4"/>
      <c r="J567" s="4">
        <v>5343512.7</v>
      </c>
      <c r="K567" s="4">
        <v>5343512.7</v>
      </c>
    </row>
    <row r="568" spans="1:11" ht="26.4" x14ac:dyDescent="0.3">
      <c r="A568" s="5" t="s">
        <v>690</v>
      </c>
      <c r="B568" s="6" t="s">
        <v>691</v>
      </c>
      <c r="C568" s="4">
        <v>0</v>
      </c>
      <c r="D568" s="4">
        <v>197193.72199000002</v>
      </c>
      <c r="E568" s="4">
        <v>197193.72199000002</v>
      </c>
      <c r="F568" s="4">
        <v>0</v>
      </c>
      <c r="G568" s="4">
        <v>150000</v>
      </c>
      <c r="H568" s="4">
        <v>150000</v>
      </c>
      <c r="I568" s="4">
        <v>0</v>
      </c>
      <c r="J568" s="4">
        <v>150000</v>
      </c>
      <c r="K568" s="4">
        <v>150000</v>
      </c>
    </row>
    <row r="569" spans="1:11" ht="26.4" x14ac:dyDescent="0.3">
      <c r="A569" s="5" t="s">
        <v>692</v>
      </c>
      <c r="B569" s="6" t="s">
        <v>693</v>
      </c>
      <c r="C569" s="4">
        <v>0</v>
      </c>
      <c r="D569" s="4">
        <v>0</v>
      </c>
      <c r="E569" s="4">
        <v>0</v>
      </c>
      <c r="F569" s="4">
        <v>0</v>
      </c>
      <c r="G569" s="4">
        <v>28215</v>
      </c>
      <c r="H569" s="4">
        <v>28215</v>
      </c>
      <c r="I569" s="4">
        <v>0</v>
      </c>
      <c r="J569" s="4">
        <v>28215</v>
      </c>
      <c r="K569" s="4">
        <v>28215</v>
      </c>
    </row>
    <row r="570" spans="1:11" ht="28.8" customHeight="1" x14ac:dyDescent="0.3">
      <c r="A570" s="5" t="s">
        <v>694</v>
      </c>
      <c r="B570" s="6" t="s">
        <v>695</v>
      </c>
      <c r="C570" s="4">
        <v>258427.55050000001</v>
      </c>
      <c r="D570" s="4">
        <v>0</v>
      </c>
      <c r="E570" s="4">
        <v>258427.55050000001</v>
      </c>
      <c r="F570" s="4"/>
      <c r="G570" s="4"/>
      <c r="H570" s="4"/>
      <c r="I570" s="4"/>
      <c r="J570" s="4"/>
      <c r="K570" s="4"/>
    </row>
    <row r="571" spans="1:11" ht="52.8" x14ac:dyDescent="0.3">
      <c r="A571" s="5" t="s">
        <v>696</v>
      </c>
      <c r="B571" s="6" t="s">
        <v>697</v>
      </c>
      <c r="C571" s="4">
        <v>165374.86072</v>
      </c>
      <c r="D571" s="4">
        <v>0</v>
      </c>
      <c r="E571" s="4">
        <v>165374.86072</v>
      </c>
      <c r="F571" s="4">
        <v>247978.6</v>
      </c>
      <c r="G571" s="4">
        <v>0</v>
      </c>
      <c r="H571" s="4">
        <v>247978.6</v>
      </c>
      <c r="I571" s="4"/>
      <c r="J571" s="4"/>
      <c r="K571" s="4"/>
    </row>
    <row r="572" spans="1:11" ht="26.4" x14ac:dyDescent="0.3">
      <c r="A572" s="7" t="s">
        <v>698</v>
      </c>
      <c r="B572" s="8" t="s">
        <v>699</v>
      </c>
      <c r="C572" s="13">
        <f t="shared" ref="C572:K572" si="120">C573</f>
        <v>1874158</v>
      </c>
      <c r="D572" s="13">
        <f t="shared" si="120"/>
        <v>22172967.199999999</v>
      </c>
      <c r="E572" s="13">
        <f t="shared" si="120"/>
        <v>24047125.199999999</v>
      </c>
      <c r="F572" s="13">
        <f t="shared" si="120"/>
        <v>0</v>
      </c>
      <c r="G572" s="13">
        <f t="shared" si="120"/>
        <v>18101150.900000002</v>
      </c>
      <c r="H572" s="13">
        <f t="shared" si="120"/>
        <v>18101150.900000002</v>
      </c>
      <c r="I572" s="13">
        <f t="shared" si="120"/>
        <v>0</v>
      </c>
      <c r="J572" s="13">
        <f t="shared" si="120"/>
        <v>23141388.800000001</v>
      </c>
      <c r="K572" s="13">
        <f t="shared" si="120"/>
        <v>23141388.800000001</v>
      </c>
    </row>
    <row r="573" spans="1:11" s="23" customFormat="1" ht="27" customHeight="1" x14ac:dyDescent="0.3">
      <c r="A573" s="15" t="s">
        <v>700</v>
      </c>
      <c r="B573" s="16" t="s">
        <v>699</v>
      </c>
      <c r="C573" s="3">
        <f t="shared" ref="C573:K573" si="121">SUM(C574:C589)</f>
        <v>1874158</v>
      </c>
      <c r="D573" s="3">
        <f t="shared" si="121"/>
        <v>22172967.199999999</v>
      </c>
      <c r="E573" s="3">
        <f t="shared" si="121"/>
        <v>24047125.199999999</v>
      </c>
      <c r="F573" s="3">
        <f t="shared" si="121"/>
        <v>0</v>
      </c>
      <c r="G573" s="3">
        <f t="shared" si="121"/>
        <v>18101150.900000002</v>
      </c>
      <c r="H573" s="3">
        <f t="shared" si="121"/>
        <v>18101150.900000002</v>
      </c>
      <c r="I573" s="3">
        <f t="shared" si="121"/>
        <v>0</v>
      </c>
      <c r="J573" s="3">
        <f t="shared" si="121"/>
        <v>23141388.800000001</v>
      </c>
      <c r="K573" s="3">
        <f t="shared" si="121"/>
        <v>23141388.800000001</v>
      </c>
    </row>
    <row r="574" spans="1:11" s="23" customFormat="1" ht="60.6" customHeight="1" x14ac:dyDescent="0.3">
      <c r="A574" s="5" t="s">
        <v>701</v>
      </c>
      <c r="B574" s="6" t="s">
        <v>702</v>
      </c>
      <c r="C574" s="4">
        <v>0</v>
      </c>
      <c r="D574" s="4">
        <v>22172967.199999999</v>
      </c>
      <c r="E574" s="4">
        <v>22172967.199999999</v>
      </c>
      <c r="F574" s="4">
        <v>0</v>
      </c>
      <c r="G574" s="4">
        <v>18101150.900000002</v>
      </c>
      <c r="H574" s="4">
        <v>18101150.900000002</v>
      </c>
      <c r="I574" s="4">
        <v>0</v>
      </c>
      <c r="J574" s="4">
        <v>23141388.800000001</v>
      </c>
      <c r="K574" s="4">
        <v>23141388.800000001</v>
      </c>
    </row>
    <row r="575" spans="1:11" s="23" customFormat="1" ht="43.2" customHeight="1" x14ac:dyDescent="0.3">
      <c r="A575" s="26" t="s">
        <v>1510</v>
      </c>
      <c r="B575" s="27" t="s">
        <v>1511</v>
      </c>
      <c r="C575" s="20">
        <v>300000</v>
      </c>
      <c r="D575" s="20">
        <v>0</v>
      </c>
      <c r="E575" s="20">
        <v>300000</v>
      </c>
      <c r="F575" s="20"/>
      <c r="G575" s="20"/>
      <c r="H575" s="20"/>
      <c r="I575" s="4"/>
      <c r="J575" s="4"/>
      <c r="K575" s="4"/>
    </row>
    <row r="576" spans="1:11" ht="75" customHeight="1" x14ac:dyDescent="0.3">
      <c r="A576" s="26" t="s">
        <v>703</v>
      </c>
      <c r="B576" s="27" t="s">
        <v>1512</v>
      </c>
      <c r="C576" s="20">
        <v>95000</v>
      </c>
      <c r="D576" s="20">
        <v>0</v>
      </c>
      <c r="E576" s="20">
        <v>95000</v>
      </c>
      <c r="F576" s="20"/>
      <c r="G576" s="20"/>
      <c r="H576" s="20"/>
      <c r="I576" s="4"/>
      <c r="J576" s="4"/>
      <c r="K576" s="4"/>
    </row>
    <row r="577" spans="1:11" ht="48" customHeight="1" x14ac:dyDescent="0.3">
      <c r="A577" s="26" t="s">
        <v>1513</v>
      </c>
      <c r="B577" s="27" t="s">
        <v>1514</v>
      </c>
      <c r="C577" s="20">
        <v>589000</v>
      </c>
      <c r="D577" s="20">
        <v>0</v>
      </c>
      <c r="E577" s="20">
        <v>589000</v>
      </c>
      <c r="F577" s="20"/>
      <c r="G577" s="20"/>
      <c r="H577" s="20"/>
      <c r="I577" s="4"/>
      <c r="J577" s="4"/>
      <c r="K577" s="4"/>
    </row>
    <row r="578" spans="1:11" ht="43.2" customHeight="1" x14ac:dyDescent="0.3">
      <c r="A578" s="26" t="s">
        <v>1515</v>
      </c>
      <c r="B578" s="27" t="s">
        <v>1516</v>
      </c>
      <c r="C578" s="20">
        <v>10000</v>
      </c>
      <c r="D578" s="20">
        <v>0</v>
      </c>
      <c r="E578" s="20">
        <v>10000</v>
      </c>
      <c r="F578" s="20"/>
      <c r="G578" s="20"/>
      <c r="H578" s="20"/>
      <c r="I578" s="4"/>
      <c r="J578" s="4"/>
      <c r="K578" s="4"/>
    </row>
    <row r="579" spans="1:11" ht="39.6" x14ac:dyDescent="0.3">
      <c r="A579" s="26" t="s">
        <v>1517</v>
      </c>
      <c r="B579" s="27" t="s">
        <v>1518</v>
      </c>
      <c r="C579" s="20">
        <v>4200</v>
      </c>
      <c r="D579" s="20">
        <v>0</v>
      </c>
      <c r="E579" s="20">
        <v>4200</v>
      </c>
      <c r="F579" s="20"/>
      <c r="G579" s="20"/>
      <c r="H579" s="20"/>
      <c r="I579" s="4"/>
      <c r="J579" s="4"/>
      <c r="K579" s="4"/>
    </row>
    <row r="580" spans="1:11" ht="54.6" customHeight="1" x14ac:dyDescent="0.3">
      <c r="A580" s="26" t="s">
        <v>1519</v>
      </c>
      <c r="B580" s="27" t="s">
        <v>1520</v>
      </c>
      <c r="C580" s="20">
        <v>17800</v>
      </c>
      <c r="D580" s="20">
        <v>0</v>
      </c>
      <c r="E580" s="20">
        <v>17800</v>
      </c>
      <c r="F580" s="20"/>
      <c r="G580" s="20"/>
      <c r="H580" s="20"/>
      <c r="I580" s="4"/>
      <c r="J580" s="4"/>
      <c r="K580" s="4"/>
    </row>
    <row r="581" spans="1:11" ht="39.6" x14ac:dyDescent="0.3">
      <c r="A581" s="26" t="s">
        <v>1521</v>
      </c>
      <c r="B581" s="27" t="s">
        <v>1522</v>
      </c>
      <c r="C581" s="20">
        <v>7600</v>
      </c>
      <c r="D581" s="20">
        <v>0</v>
      </c>
      <c r="E581" s="20">
        <v>7600</v>
      </c>
      <c r="F581" s="20"/>
      <c r="G581" s="20"/>
      <c r="H581" s="20"/>
      <c r="I581" s="4"/>
      <c r="J581" s="4"/>
      <c r="K581" s="4"/>
    </row>
    <row r="582" spans="1:11" ht="52.8" x14ac:dyDescent="0.3">
      <c r="A582" s="26" t="s">
        <v>1523</v>
      </c>
      <c r="B582" s="27" t="s">
        <v>1524</v>
      </c>
      <c r="C582" s="20">
        <v>20000</v>
      </c>
      <c r="D582" s="20">
        <v>0</v>
      </c>
      <c r="E582" s="20">
        <v>20000</v>
      </c>
      <c r="F582" s="20"/>
      <c r="G582" s="20"/>
      <c r="H582" s="20"/>
      <c r="I582" s="4"/>
      <c r="J582" s="4"/>
      <c r="K582" s="4"/>
    </row>
    <row r="583" spans="1:11" ht="52.8" x14ac:dyDescent="0.3">
      <c r="A583" s="26" t="s">
        <v>1525</v>
      </c>
      <c r="B583" s="27" t="s">
        <v>1526</v>
      </c>
      <c r="C583" s="20">
        <v>60000</v>
      </c>
      <c r="D583" s="20">
        <v>0</v>
      </c>
      <c r="E583" s="20">
        <v>60000</v>
      </c>
      <c r="F583" s="20"/>
      <c r="G583" s="20"/>
      <c r="H583" s="20"/>
      <c r="I583" s="4"/>
      <c r="J583" s="4"/>
      <c r="K583" s="4"/>
    </row>
    <row r="584" spans="1:11" ht="39.6" x14ac:dyDescent="0.3">
      <c r="A584" s="26" t="s">
        <v>1527</v>
      </c>
      <c r="B584" s="27" t="s">
        <v>1528</v>
      </c>
      <c r="C584" s="20">
        <v>10000</v>
      </c>
      <c r="D584" s="20">
        <v>0</v>
      </c>
      <c r="E584" s="20">
        <v>10000</v>
      </c>
      <c r="F584" s="20"/>
      <c r="G584" s="20"/>
      <c r="H584" s="20"/>
      <c r="I584" s="4"/>
      <c r="J584" s="4"/>
      <c r="K584" s="4"/>
    </row>
    <row r="585" spans="1:11" ht="26.4" x14ac:dyDescent="0.3">
      <c r="A585" s="26" t="s">
        <v>1529</v>
      </c>
      <c r="B585" s="27" t="s">
        <v>1530</v>
      </c>
      <c r="C585" s="20">
        <v>200000</v>
      </c>
      <c r="D585" s="20">
        <v>0</v>
      </c>
      <c r="E585" s="20">
        <v>200000</v>
      </c>
      <c r="F585" s="20"/>
      <c r="G585" s="20"/>
      <c r="H585" s="20"/>
      <c r="I585" s="4"/>
      <c r="J585" s="4"/>
      <c r="K585" s="4"/>
    </row>
    <row r="586" spans="1:11" ht="52.8" x14ac:dyDescent="0.3">
      <c r="A586" s="26" t="s">
        <v>1531</v>
      </c>
      <c r="B586" s="27" t="s">
        <v>1532</v>
      </c>
      <c r="C586" s="20">
        <v>300000</v>
      </c>
      <c r="D586" s="20">
        <v>0</v>
      </c>
      <c r="E586" s="20">
        <v>300000</v>
      </c>
      <c r="F586" s="20"/>
      <c r="G586" s="20"/>
      <c r="H586" s="20"/>
      <c r="I586" s="4"/>
      <c r="J586" s="4"/>
      <c r="K586" s="4"/>
    </row>
    <row r="587" spans="1:11" ht="52.8" x14ac:dyDescent="0.3">
      <c r="A587" s="26" t="s">
        <v>1533</v>
      </c>
      <c r="B587" s="27" t="s">
        <v>1534</v>
      </c>
      <c r="C587" s="20">
        <v>190000</v>
      </c>
      <c r="D587" s="20">
        <v>0</v>
      </c>
      <c r="E587" s="20">
        <v>190000</v>
      </c>
      <c r="F587" s="20"/>
      <c r="G587" s="20"/>
      <c r="H587" s="20"/>
      <c r="I587" s="4"/>
      <c r="J587" s="4"/>
      <c r="K587" s="4"/>
    </row>
    <row r="588" spans="1:11" ht="52.8" x14ac:dyDescent="0.3">
      <c r="A588" s="26" t="s">
        <v>1535</v>
      </c>
      <c r="B588" s="27" t="s">
        <v>1536</v>
      </c>
      <c r="C588" s="20">
        <v>30558</v>
      </c>
      <c r="D588" s="20">
        <v>0</v>
      </c>
      <c r="E588" s="20">
        <v>30558</v>
      </c>
      <c r="F588" s="20"/>
      <c r="G588" s="20"/>
      <c r="H588" s="20"/>
      <c r="I588" s="4"/>
      <c r="J588" s="4"/>
      <c r="K588" s="4"/>
    </row>
    <row r="589" spans="1:11" ht="39.6" x14ac:dyDescent="0.3">
      <c r="A589" s="26" t="s">
        <v>1537</v>
      </c>
      <c r="B589" s="27" t="s">
        <v>1538</v>
      </c>
      <c r="C589" s="20">
        <v>40000</v>
      </c>
      <c r="D589" s="20">
        <v>0</v>
      </c>
      <c r="E589" s="20">
        <v>40000</v>
      </c>
      <c r="F589" s="20"/>
      <c r="G589" s="20"/>
      <c r="H589" s="20"/>
      <c r="I589" s="4"/>
      <c r="J589" s="4"/>
      <c r="K589" s="4"/>
    </row>
    <row r="590" spans="1:11" x14ac:dyDescent="0.3">
      <c r="A590" s="7" t="s">
        <v>704</v>
      </c>
      <c r="B590" s="8" t="s">
        <v>705</v>
      </c>
      <c r="C590" s="13">
        <f t="shared" ref="C590:K590" si="122">C591</f>
        <v>2098639.6530800001</v>
      </c>
      <c r="D590" s="13">
        <f t="shared" si="122"/>
        <v>1784.8158800000001</v>
      </c>
      <c r="E590" s="13">
        <f t="shared" si="122"/>
        <v>2100424.4689599997</v>
      </c>
      <c r="F590" s="13">
        <f t="shared" si="122"/>
        <v>6668990.3000000007</v>
      </c>
      <c r="G590" s="13">
        <f t="shared" si="122"/>
        <v>673</v>
      </c>
      <c r="H590" s="13">
        <f t="shared" si="122"/>
        <v>6669663.3000000007</v>
      </c>
      <c r="I590" s="13">
        <f t="shared" si="122"/>
        <v>6584753.5</v>
      </c>
      <c r="J590" s="13">
        <f t="shared" si="122"/>
        <v>72686</v>
      </c>
      <c r="K590" s="13">
        <f t="shared" si="122"/>
        <v>6657439.5</v>
      </c>
    </row>
    <row r="591" spans="1:11" ht="13.8" x14ac:dyDescent="0.3">
      <c r="A591" s="15" t="s">
        <v>706</v>
      </c>
      <c r="B591" s="16" t="s">
        <v>707</v>
      </c>
      <c r="C591" s="3">
        <f t="shared" ref="C591:E591" si="123">SUM(C592:C603)</f>
        <v>2098639.6530800001</v>
      </c>
      <c r="D591" s="3">
        <f t="shared" si="123"/>
        <v>1784.8158800000001</v>
      </c>
      <c r="E591" s="3">
        <f t="shared" si="123"/>
        <v>2100424.4689599997</v>
      </c>
      <c r="F591" s="3">
        <f>SUM(F592:F603)</f>
        <v>6668990.3000000007</v>
      </c>
      <c r="G591" s="3">
        <f t="shared" ref="G591:K591" si="124">SUM(G592:G603)</f>
        <v>673</v>
      </c>
      <c r="H591" s="3">
        <f t="shared" si="124"/>
        <v>6669663.3000000007</v>
      </c>
      <c r="I591" s="3">
        <f t="shared" si="124"/>
        <v>6584753.5</v>
      </c>
      <c r="J591" s="3">
        <f t="shared" si="124"/>
        <v>72686</v>
      </c>
      <c r="K591" s="3">
        <f t="shared" si="124"/>
        <v>6657439.5</v>
      </c>
    </row>
    <row r="592" spans="1:11" x14ac:dyDescent="0.3">
      <c r="A592" s="5" t="s">
        <v>708</v>
      </c>
      <c r="B592" s="6" t="s">
        <v>709</v>
      </c>
      <c r="C592" s="4">
        <v>58182.826369999995</v>
      </c>
      <c r="D592" s="4">
        <v>240.9</v>
      </c>
      <c r="E592" s="4">
        <v>58423.726369999997</v>
      </c>
      <c r="F592" s="4">
        <v>85856.3</v>
      </c>
      <c r="G592" s="4">
        <v>0</v>
      </c>
      <c r="H592" s="4">
        <v>85856.3</v>
      </c>
      <c r="I592" s="4">
        <v>109142.2</v>
      </c>
      <c r="J592" s="4">
        <v>0</v>
      </c>
      <c r="K592" s="4">
        <v>109142.2</v>
      </c>
    </row>
    <row r="593" spans="1:11" ht="26.4" x14ac:dyDescent="0.3">
      <c r="A593" s="5" t="s">
        <v>710</v>
      </c>
      <c r="B593" s="6" t="s">
        <v>711</v>
      </c>
      <c r="C593" s="4">
        <v>9613.175650000001</v>
      </c>
      <c r="D593" s="4">
        <v>918.10960999999998</v>
      </c>
      <c r="E593" s="4">
        <v>10531.285260000001</v>
      </c>
      <c r="F593" s="4">
        <v>22977.7</v>
      </c>
      <c r="G593" s="4">
        <v>500</v>
      </c>
      <c r="H593" s="4">
        <v>23477.7</v>
      </c>
      <c r="I593" s="4">
        <v>15467.6</v>
      </c>
      <c r="J593" s="4">
        <v>500</v>
      </c>
      <c r="K593" s="4">
        <v>15967.6</v>
      </c>
    </row>
    <row r="594" spans="1:11" x14ac:dyDescent="0.3">
      <c r="A594" s="5" t="s">
        <v>712</v>
      </c>
      <c r="B594" s="6" t="s">
        <v>713</v>
      </c>
      <c r="C594" s="4">
        <v>1754.9610700000001</v>
      </c>
      <c r="D594" s="4">
        <v>1.73844</v>
      </c>
      <c r="E594" s="4">
        <v>1756.6995099999999</v>
      </c>
      <c r="F594" s="20"/>
      <c r="G594" s="20"/>
      <c r="H594" s="20"/>
      <c r="I594" s="4"/>
      <c r="J594" s="4"/>
      <c r="K594" s="4"/>
    </row>
    <row r="595" spans="1:11" ht="39.6" x14ac:dyDescent="0.3">
      <c r="A595" s="5" t="s">
        <v>714</v>
      </c>
      <c r="B595" s="6" t="s">
        <v>715</v>
      </c>
      <c r="C595" s="4">
        <v>19863.763640000001</v>
      </c>
      <c r="D595" s="4">
        <v>323.18770000000001</v>
      </c>
      <c r="E595" s="4">
        <v>20186.95134</v>
      </c>
      <c r="F595" s="4">
        <v>75153.8</v>
      </c>
      <c r="G595" s="4">
        <v>0</v>
      </c>
      <c r="H595" s="4">
        <v>75153.8</v>
      </c>
      <c r="I595" s="4">
        <v>79896.5</v>
      </c>
      <c r="J595" s="4">
        <v>0</v>
      </c>
      <c r="K595" s="4">
        <v>79896.5</v>
      </c>
    </row>
    <row r="596" spans="1:11" ht="26.4" x14ac:dyDescent="0.3">
      <c r="A596" s="5" t="s">
        <v>716</v>
      </c>
      <c r="B596" s="6" t="s">
        <v>717</v>
      </c>
      <c r="C596" s="4">
        <v>503737.61382999999</v>
      </c>
      <c r="D596" s="4">
        <v>0</v>
      </c>
      <c r="E596" s="4">
        <v>503737.61382999999</v>
      </c>
      <c r="F596" s="4">
        <v>1127716.1000000001</v>
      </c>
      <c r="G596" s="4">
        <v>0</v>
      </c>
      <c r="H596" s="4">
        <v>1127716.1000000001</v>
      </c>
      <c r="I596" s="4">
        <v>1082563</v>
      </c>
      <c r="J596" s="4">
        <v>8339.7999999999993</v>
      </c>
      <c r="K596" s="4">
        <v>1090902.8</v>
      </c>
    </row>
    <row r="597" spans="1:11" ht="26.4" x14ac:dyDescent="0.3">
      <c r="A597" s="5" t="s">
        <v>718</v>
      </c>
      <c r="B597" s="6" t="s">
        <v>719</v>
      </c>
      <c r="C597" s="4">
        <v>32461.933820000002</v>
      </c>
      <c r="D597" s="4">
        <v>0</v>
      </c>
      <c r="E597" s="4">
        <v>32461.933820000002</v>
      </c>
      <c r="F597" s="4">
        <v>1749589.2</v>
      </c>
      <c r="G597" s="4">
        <v>0</v>
      </c>
      <c r="H597" s="4">
        <v>1749589.2</v>
      </c>
      <c r="I597" s="4">
        <v>1476645.7</v>
      </c>
      <c r="J597" s="4">
        <v>0</v>
      </c>
      <c r="K597" s="4">
        <v>1476645.7</v>
      </c>
    </row>
    <row r="598" spans="1:11" ht="26.4" x14ac:dyDescent="0.3">
      <c r="A598" s="5" t="s">
        <v>720</v>
      </c>
      <c r="B598" s="6" t="s">
        <v>721</v>
      </c>
      <c r="C598" s="4">
        <v>1368019.7718699998</v>
      </c>
      <c r="D598" s="4">
        <v>2.5</v>
      </c>
      <c r="E598" s="4">
        <v>1368022.2718699998</v>
      </c>
      <c r="F598" s="4">
        <v>2799686.8000000003</v>
      </c>
      <c r="G598" s="4">
        <v>0</v>
      </c>
      <c r="H598" s="4">
        <v>2799686.8000000003</v>
      </c>
      <c r="I598" s="4">
        <v>3567725.9</v>
      </c>
      <c r="J598" s="4">
        <v>63660.200000000004</v>
      </c>
      <c r="K598" s="4">
        <v>3631386.1</v>
      </c>
    </row>
    <row r="599" spans="1:11" ht="26.4" x14ac:dyDescent="0.3">
      <c r="A599" s="5" t="s">
        <v>722</v>
      </c>
      <c r="B599" s="6" t="s">
        <v>1910</v>
      </c>
      <c r="C599" s="4">
        <v>48781.706009999994</v>
      </c>
      <c r="D599" s="4">
        <v>0</v>
      </c>
      <c r="E599" s="4">
        <v>48781.706009999994</v>
      </c>
      <c r="F599" s="4">
        <v>65106.200000000004</v>
      </c>
      <c r="G599" s="4">
        <v>0</v>
      </c>
      <c r="H599" s="4">
        <v>65106.200000000004</v>
      </c>
      <c r="I599" s="4">
        <v>68511.5</v>
      </c>
      <c r="J599" s="4">
        <v>0</v>
      </c>
      <c r="K599" s="4">
        <v>68511.5</v>
      </c>
    </row>
    <row r="600" spans="1:11" ht="52.8" x14ac:dyDescent="0.3">
      <c r="A600" s="5" t="s">
        <v>723</v>
      </c>
      <c r="B600" s="6" t="s">
        <v>724</v>
      </c>
      <c r="C600" s="4">
        <v>41617.713799999998</v>
      </c>
      <c r="D600" s="4">
        <v>0</v>
      </c>
      <c r="E600" s="4">
        <v>41617.713799999998</v>
      </c>
      <c r="F600" s="4">
        <v>447840.9</v>
      </c>
      <c r="G600" s="4">
        <v>0</v>
      </c>
      <c r="H600" s="4">
        <v>447840.9</v>
      </c>
      <c r="I600" s="4">
        <v>159774.79999999999</v>
      </c>
      <c r="J600" s="4">
        <v>0</v>
      </c>
      <c r="K600" s="4">
        <v>159774.79999999999</v>
      </c>
    </row>
    <row r="601" spans="1:11" ht="42" customHeight="1" x14ac:dyDescent="0.3">
      <c r="A601" s="5" t="s">
        <v>1740</v>
      </c>
      <c r="B601" s="6" t="s">
        <v>1741</v>
      </c>
      <c r="C601" s="4"/>
      <c r="D601" s="4"/>
      <c r="E601" s="4"/>
      <c r="F601" s="4">
        <v>75837.8</v>
      </c>
      <c r="G601" s="4">
        <v>0</v>
      </c>
      <c r="H601" s="4">
        <v>75837.8</v>
      </c>
      <c r="I601" s="4"/>
      <c r="J601" s="4"/>
      <c r="K601" s="4"/>
    </row>
    <row r="602" spans="1:11" x14ac:dyDescent="0.3">
      <c r="A602" s="5" t="s">
        <v>1539</v>
      </c>
      <c r="B602" s="6" t="s">
        <v>1540</v>
      </c>
      <c r="C602" s="4">
        <v>14606.187019999999</v>
      </c>
      <c r="D602" s="4">
        <v>298.38013000000001</v>
      </c>
      <c r="E602" s="4">
        <v>14904.567150000001</v>
      </c>
      <c r="F602" s="4">
        <v>19225.5</v>
      </c>
      <c r="G602" s="4">
        <v>173</v>
      </c>
      <c r="H602" s="4">
        <v>19398.5</v>
      </c>
      <c r="I602" s="4">
        <v>25026.3</v>
      </c>
      <c r="J602" s="4">
        <v>186</v>
      </c>
      <c r="K602" s="4">
        <v>25212.3</v>
      </c>
    </row>
    <row r="603" spans="1:11" ht="70.95" customHeight="1" x14ac:dyDescent="0.3">
      <c r="A603" s="5" t="s">
        <v>1738</v>
      </c>
      <c r="B603" s="6" t="s">
        <v>1739</v>
      </c>
      <c r="C603" s="4"/>
      <c r="D603" s="4"/>
      <c r="E603" s="4"/>
      <c r="F603" s="4">
        <v>200000</v>
      </c>
      <c r="G603" s="4">
        <v>0</v>
      </c>
      <c r="H603" s="4">
        <v>200000</v>
      </c>
      <c r="I603" s="4"/>
      <c r="J603" s="4"/>
      <c r="K603" s="4"/>
    </row>
    <row r="604" spans="1:11" ht="26.4" x14ac:dyDescent="0.3">
      <c r="A604" s="7" t="s">
        <v>725</v>
      </c>
      <c r="B604" s="8" t="s">
        <v>726</v>
      </c>
      <c r="C604" s="13">
        <f t="shared" ref="C604:K604" si="125">C605</f>
        <v>220000</v>
      </c>
      <c r="D604" s="13">
        <f t="shared" si="125"/>
        <v>0</v>
      </c>
      <c r="E604" s="13">
        <f t="shared" si="125"/>
        <v>220000</v>
      </c>
      <c r="F604" s="13">
        <f t="shared" si="125"/>
        <v>500000</v>
      </c>
      <c r="G604" s="13">
        <f t="shared" si="125"/>
        <v>0</v>
      </c>
      <c r="H604" s="13">
        <f t="shared" si="125"/>
        <v>500000</v>
      </c>
      <c r="I604" s="13">
        <f t="shared" si="125"/>
        <v>650000</v>
      </c>
      <c r="J604" s="13">
        <f t="shared" si="125"/>
        <v>0</v>
      </c>
      <c r="K604" s="13">
        <f t="shared" si="125"/>
        <v>650000</v>
      </c>
    </row>
    <row r="605" spans="1:11" ht="27.6" x14ac:dyDescent="0.3">
      <c r="A605" s="15" t="s">
        <v>727</v>
      </c>
      <c r="B605" s="16" t="s">
        <v>726</v>
      </c>
      <c r="C605" s="3">
        <f t="shared" ref="C605:K605" si="126">SUM(C606:C608)</f>
        <v>220000</v>
      </c>
      <c r="D605" s="3">
        <f t="shared" si="126"/>
        <v>0</v>
      </c>
      <c r="E605" s="3">
        <f t="shared" si="126"/>
        <v>220000</v>
      </c>
      <c r="F605" s="3">
        <f t="shared" si="126"/>
        <v>500000</v>
      </c>
      <c r="G605" s="3">
        <f t="shared" si="126"/>
        <v>0</v>
      </c>
      <c r="H605" s="3">
        <f t="shared" si="126"/>
        <v>500000</v>
      </c>
      <c r="I605" s="3">
        <f t="shared" si="126"/>
        <v>650000</v>
      </c>
      <c r="J605" s="3">
        <f t="shared" si="126"/>
        <v>0</v>
      </c>
      <c r="K605" s="3">
        <f t="shared" si="126"/>
        <v>650000</v>
      </c>
    </row>
    <row r="606" spans="1:11" ht="52.8" x14ac:dyDescent="0.3">
      <c r="A606" s="5" t="s">
        <v>728</v>
      </c>
      <c r="B606" s="6" t="s">
        <v>729</v>
      </c>
      <c r="C606" s="4">
        <v>70000</v>
      </c>
      <c r="D606" s="4">
        <v>0</v>
      </c>
      <c r="E606" s="4">
        <v>70000</v>
      </c>
      <c r="F606" s="20"/>
      <c r="G606" s="20"/>
      <c r="H606" s="20"/>
      <c r="I606" s="4"/>
      <c r="J606" s="4"/>
      <c r="K606" s="4"/>
    </row>
    <row r="607" spans="1:11" ht="68.400000000000006" customHeight="1" x14ac:dyDescent="0.3">
      <c r="A607" s="5" t="s">
        <v>1924</v>
      </c>
      <c r="B607" s="6" t="s">
        <v>1876</v>
      </c>
      <c r="C607" s="4"/>
      <c r="D607" s="4"/>
      <c r="E607" s="4"/>
      <c r="F607" s="20">
        <v>500000</v>
      </c>
      <c r="G607" s="20">
        <v>0</v>
      </c>
      <c r="H607" s="20">
        <v>500000</v>
      </c>
      <c r="I607" s="4">
        <v>650000</v>
      </c>
      <c r="J607" s="4">
        <v>0</v>
      </c>
      <c r="K607" s="4">
        <v>650000</v>
      </c>
    </row>
    <row r="608" spans="1:11" ht="66" x14ac:dyDescent="0.3">
      <c r="A608" s="5" t="s">
        <v>1541</v>
      </c>
      <c r="B608" s="6" t="s">
        <v>1542</v>
      </c>
      <c r="C608" s="4">
        <v>150000</v>
      </c>
      <c r="D608" s="4">
        <v>0</v>
      </c>
      <c r="E608" s="4">
        <v>150000</v>
      </c>
      <c r="F608" s="20"/>
      <c r="G608" s="20"/>
      <c r="H608" s="20"/>
      <c r="I608" s="4"/>
      <c r="J608" s="4"/>
      <c r="K608" s="4"/>
    </row>
    <row r="609" spans="1:11" x14ac:dyDescent="0.3">
      <c r="A609" s="7" t="s">
        <v>730</v>
      </c>
      <c r="B609" s="8" t="s">
        <v>731</v>
      </c>
      <c r="C609" s="13">
        <f>C610+C626+C628+C632+C634+C638+C642+C644</f>
        <v>16511861.790159998</v>
      </c>
      <c r="D609" s="13">
        <f t="shared" ref="D609:K609" si="127">D610+D626+D628+D632+D634+D638+D642+D644</f>
        <v>8814552.3696399983</v>
      </c>
      <c r="E609" s="13">
        <f t="shared" si="127"/>
        <v>25326414.159799997</v>
      </c>
      <c r="F609" s="13">
        <f t="shared" si="127"/>
        <v>21831177.199999999</v>
      </c>
      <c r="G609" s="13">
        <f t="shared" si="127"/>
        <v>5842153.9999999991</v>
      </c>
      <c r="H609" s="13">
        <f t="shared" si="127"/>
        <v>27673331.200000003</v>
      </c>
      <c r="I609" s="13">
        <f t="shared" si="127"/>
        <v>22202828.699999999</v>
      </c>
      <c r="J609" s="13">
        <f t="shared" si="127"/>
        <v>7411855</v>
      </c>
      <c r="K609" s="13">
        <f t="shared" si="127"/>
        <v>29614683.699999999</v>
      </c>
    </row>
    <row r="610" spans="1:11" ht="13.8" x14ac:dyDescent="0.3">
      <c r="A610" s="15" t="s">
        <v>732</v>
      </c>
      <c r="B610" s="16" t="s">
        <v>733</v>
      </c>
      <c r="C610" s="3">
        <f t="shared" ref="C610:K610" si="128">SUM(C611:C625)</f>
        <v>711860.03737999988</v>
      </c>
      <c r="D610" s="3">
        <f t="shared" si="128"/>
        <v>8282413.9493199987</v>
      </c>
      <c r="E610" s="3">
        <f t="shared" si="128"/>
        <v>8994273.9866999984</v>
      </c>
      <c r="F610" s="3">
        <f>SUM(F611:F625)</f>
        <v>1079406.7</v>
      </c>
      <c r="G610" s="3">
        <f>SUM(G611:G625)</f>
        <v>5227169.2</v>
      </c>
      <c r="H610" s="3">
        <f>SUM(H611:H625)</f>
        <v>6306575.9000000004</v>
      </c>
      <c r="I610" s="3">
        <f t="shared" si="128"/>
        <v>1165309.8999999999</v>
      </c>
      <c r="J610" s="3">
        <f t="shared" si="128"/>
        <v>6798753</v>
      </c>
      <c r="K610" s="3">
        <f t="shared" si="128"/>
        <v>7964062.9000000004</v>
      </c>
    </row>
    <row r="611" spans="1:11" x14ac:dyDescent="0.3">
      <c r="A611" s="5" t="s">
        <v>734</v>
      </c>
      <c r="B611" s="6" t="s">
        <v>735</v>
      </c>
      <c r="C611" s="4">
        <v>473015.39143999998</v>
      </c>
      <c r="D611" s="4">
        <v>58610.456030000001</v>
      </c>
      <c r="E611" s="4">
        <v>531625.84747000004</v>
      </c>
      <c r="F611" s="4">
        <v>730383.1</v>
      </c>
      <c r="G611" s="4">
        <v>10458.4</v>
      </c>
      <c r="H611" s="4">
        <v>740841.5</v>
      </c>
      <c r="I611" s="4">
        <v>798921.8</v>
      </c>
      <c r="J611" s="4">
        <v>0</v>
      </c>
      <c r="K611" s="4">
        <v>798921.8</v>
      </c>
    </row>
    <row r="612" spans="1:11" ht="52.8" x14ac:dyDescent="0.3">
      <c r="A612" s="5" t="s">
        <v>736</v>
      </c>
      <c r="B612" s="6" t="s">
        <v>1911</v>
      </c>
      <c r="C612" s="4">
        <v>16268.583859999999</v>
      </c>
      <c r="D612" s="4">
        <v>10300.61606</v>
      </c>
      <c r="E612" s="4">
        <v>26569.199920000003</v>
      </c>
      <c r="F612" s="4">
        <v>15047.7</v>
      </c>
      <c r="G612" s="4">
        <v>5600</v>
      </c>
      <c r="H612" s="4">
        <v>20647.7</v>
      </c>
      <c r="I612" s="4">
        <v>16241</v>
      </c>
      <c r="J612" s="4">
        <v>5600</v>
      </c>
      <c r="K612" s="4">
        <v>21841</v>
      </c>
    </row>
    <row r="613" spans="1:11" ht="26.4" x14ac:dyDescent="0.3">
      <c r="A613" s="5" t="s">
        <v>737</v>
      </c>
      <c r="B613" s="6" t="s">
        <v>738</v>
      </c>
      <c r="C613" s="4">
        <v>0</v>
      </c>
      <c r="D613" s="4">
        <v>5859.3336600000002</v>
      </c>
      <c r="E613" s="4">
        <v>5859.3336600000002</v>
      </c>
      <c r="F613" s="4">
        <v>0</v>
      </c>
      <c r="G613" s="4">
        <v>15776.300000000001</v>
      </c>
      <c r="H613" s="4">
        <v>15776.300000000001</v>
      </c>
      <c r="I613" s="4">
        <v>0</v>
      </c>
      <c r="J613" s="4">
        <v>16823.400000000001</v>
      </c>
      <c r="K613" s="4">
        <v>16823.400000000001</v>
      </c>
    </row>
    <row r="614" spans="1:11" ht="26.4" x14ac:dyDescent="0.3">
      <c r="A614" s="5" t="s">
        <v>739</v>
      </c>
      <c r="B614" s="6" t="s">
        <v>740</v>
      </c>
      <c r="C614" s="4">
        <v>10143.05912</v>
      </c>
      <c r="D614" s="4">
        <v>0</v>
      </c>
      <c r="E614" s="4">
        <v>10143.05912</v>
      </c>
      <c r="F614" s="4">
        <v>14205.2</v>
      </c>
      <c r="G614" s="4">
        <v>0</v>
      </c>
      <c r="H614" s="4">
        <v>14205.2</v>
      </c>
      <c r="I614" s="4">
        <v>14205.2</v>
      </c>
      <c r="J614" s="4">
        <v>0</v>
      </c>
      <c r="K614" s="4">
        <v>14205.2</v>
      </c>
    </row>
    <row r="615" spans="1:11" ht="25.95" customHeight="1" x14ac:dyDescent="0.3">
      <c r="A615" s="5" t="s">
        <v>1742</v>
      </c>
      <c r="B615" s="6" t="s">
        <v>1743</v>
      </c>
      <c r="C615" s="4"/>
      <c r="D615" s="4"/>
      <c r="E615" s="4"/>
      <c r="F615" s="4">
        <v>50000</v>
      </c>
      <c r="G615" s="4">
        <v>0</v>
      </c>
      <c r="H615" s="4">
        <v>50000</v>
      </c>
      <c r="I615" s="4">
        <v>50000</v>
      </c>
      <c r="J615" s="4">
        <v>0</v>
      </c>
      <c r="K615" s="4">
        <v>50000</v>
      </c>
    </row>
    <row r="616" spans="1:11" ht="26.4" x14ac:dyDescent="0.3">
      <c r="A616" s="26" t="s">
        <v>741</v>
      </c>
      <c r="B616" s="6" t="s">
        <v>742</v>
      </c>
      <c r="C616" s="20">
        <v>181444.93007</v>
      </c>
      <c r="D616" s="20">
        <v>52260.211189999995</v>
      </c>
      <c r="E616" s="20">
        <v>233705.14126</v>
      </c>
      <c r="F616" s="20">
        <v>229941.4</v>
      </c>
      <c r="G616" s="20">
        <v>75611.499999999985</v>
      </c>
      <c r="H616" s="20">
        <v>305552.90000000002</v>
      </c>
      <c r="I616" s="4">
        <v>264725.90000000002</v>
      </c>
      <c r="J616" s="4">
        <v>78581.100000000006</v>
      </c>
      <c r="K616" s="4">
        <v>343307</v>
      </c>
    </row>
    <row r="617" spans="1:11" x14ac:dyDescent="0.3">
      <c r="A617" s="26" t="s">
        <v>743</v>
      </c>
      <c r="B617" s="6" t="s">
        <v>744</v>
      </c>
      <c r="C617" s="20">
        <v>20988.072889999999</v>
      </c>
      <c r="D617" s="20">
        <v>1615.4757</v>
      </c>
      <c r="E617" s="20">
        <v>22603.548589999999</v>
      </c>
      <c r="F617" s="20">
        <v>39829.300000000003</v>
      </c>
      <c r="G617" s="20">
        <v>270.3</v>
      </c>
      <c r="H617" s="20">
        <v>40099.599999999999</v>
      </c>
      <c r="I617" s="4">
        <v>21216</v>
      </c>
      <c r="J617" s="4">
        <v>499.8</v>
      </c>
      <c r="K617" s="4">
        <v>21715.8</v>
      </c>
    </row>
    <row r="618" spans="1:11" x14ac:dyDescent="0.3">
      <c r="A618" s="26" t="s">
        <v>745</v>
      </c>
      <c r="B618" s="6" t="s">
        <v>746</v>
      </c>
      <c r="C618" s="20">
        <v>0</v>
      </c>
      <c r="D618" s="20">
        <v>2000000</v>
      </c>
      <c r="E618" s="20">
        <v>2000000</v>
      </c>
      <c r="F618" s="20">
        <v>0</v>
      </c>
      <c r="G618" s="20">
        <v>2000000</v>
      </c>
      <c r="H618" s="20">
        <v>2000000</v>
      </c>
      <c r="I618" s="4">
        <v>0</v>
      </c>
      <c r="J618" s="4">
        <v>3000000</v>
      </c>
      <c r="K618" s="4">
        <v>3000000</v>
      </c>
    </row>
    <row r="619" spans="1:11" ht="66" x14ac:dyDescent="0.3">
      <c r="A619" s="26" t="s">
        <v>1543</v>
      </c>
      <c r="B619" s="27" t="s">
        <v>1544</v>
      </c>
      <c r="C619" s="20">
        <v>0</v>
      </c>
      <c r="D619" s="20">
        <v>3850886.4210000001</v>
      </c>
      <c r="E619" s="20">
        <v>3850886.4210000001</v>
      </c>
      <c r="F619" s="20"/>
      <c r="G619" s="20"/>
      <c r="H619" s="20"/>
      <c r="I619" s="20"/>
      <c r="J619" s="4"/>
      <c r="K619" s="4"/>
    </row>
    <row r="620" spans="1:11" ht="46.2" customHeight="1" x14ac:dyDescent="0.3">
      <c r="A620" s="26" t="s">
        <v>1545</v>
      </c>
      <c r="B620" s="27" t="s">
        <v>1546</v>
      </c>
      <c r="C620" s="20">
        <v>10000</v>
      </c>
      <c r="D620" s="20">
        <v>0</v>
      </c>
      <c r="E620" s="20">
        <v>10000</v>
      </c>
      <c r="F620" s="20">
        <v>0</v>
      </c>
      <c r="G620" s="20"/>
      <c r="H620" s="20"/>
      <c r="I620" s="20"/>
      <c r="J620" s="4"/>
      <c r="K620" s="4"/>
    </row>
    <row r="621" spans="1:11" ht="25.95" customHeight="1" x14ac:dyDescent="0.3">
      <c r="A621" s="26" t="s">
        <v>1612</v>
      </c>
      <c r="B621" s="27" t="s">
        <v>1613</v>
      </c>
      <c r="C621" s="20">
        <v>0</v>
      </c>
      <c r="D621" s="20">
        <v>52665.828999999998</v>
      </c>
      <c r="E621" s="20">
        <v>52665.828999999998</v>
      </c>
      <c r="F621" s="20">
        <v>0</v>
      </c>
      <c r="G621" s="20">
        <v>42557.599999999999</v>
      </c>
      <c r="H621" s="20">
        <v>42557.599999999999</v>
      </c>
      <c r="I621" s="4"/>
      <c r="J621" s="4">
        <v>91911.8</v>
      </c>
      <c r="K621" s="4">
        <f t="shared" ref="K621:K625" si="129">I621+J621</f>
        <v>91911.8</v>
      </c>
    </row>
    <row r="622" spans="1:11" ht="25.95" customHeight="1" x14ac:dyDescent="0.3">
      <c r="A622" s="26" t="s">
        <v>1614</v>
      </c>
      <c r="B622" s="27" t="s">
        <v>1615</v>
      </c>
      <c r="C622" s="20">
        <v>0</v>
      </c>
      <c r="D622" s="20">
        <v>778476.86487000005</v>
      </c>
      <c r="E622" s="20">
        <v>778476.86487000005</v>
      </c>
      <c r="F622" s="20">
        <v>0</v>
      </c>
      <c r="G622" s="20">
        <v>840000</v>
      </c>
      <c r="H622" s="20">
        <v>840000</v>
      </c>
      <c r="I622" s="4"/>
      <c r="J622" s="4">
        <v>1368033.4</v>
      </c>
      <c r="K622" s="4">
        <f t="shared" si="129"/>
        <v>1368033.4</v>
      </c>
    </row>
    <row r="623" spans="1:11" ht="25.95" customHeight="1" x14ac:dyDescent="0.3">
      <c r="A623" s="26" t="s">
        <v>1616</v>
      </c>
      <c r="B623" s="27" t="s">
        <v>1617</v>
      </c>
      <c r="C623" s="20">
        <v>0</v>
      </c>
      <c r="D623" s="20">
        <v>1251087.1137300001</v>
      </c>
      <c r="E623" s="20">
        <v>1251087.1137300001</v>
      </c>
      <c r="F623" s="20">
        <v>0</v>
      </c>
      <c r="G623" s="20">
        <v>1200000</v>
      </c>
      <c r="H623" s="20">
        <v>1200000</v>
      </c>
      <c r="I623" s="4"/>
      <c r="J623" s="4">
        <v>1300837.3999999999</v>
      </c>
      <c r="K623" s="4">
        <f t="shared" si="129"/>
        <v>1300837.3999999999</v>
      </c>
    </row>
    <row r="624" spans="1:11" ht="25.95" customHeight="1" x14ac:dyDescent="0.3">
      <c r="A624" s="26" t="s">
        <v>1618</v>
      </c>
      <c r="B624" s="27" t="s">
        <v>1619</v>
      </c>
      <c r="C624" s="20">
        <v>0</v>
      </c>
      <c r="D624" s="20">
        <v>152220.31466</v>
      </c>
      <c r="E624" s="20">
        <v>152220.31466</v>
      </c>
      <c r="F624" s="20">
        <v>0</v>
      </c>
      <c r="G624" s="20">
        <v>709431.1</v>
      </c>
      <c r="H624" s="20">
        <v>709431.1</v>
      </c>
      <c r="I624" s="4"/>
      <c r="J624" s="4">
        <v>766741</v>
      </c>
      <c r="K624" s="4">
        <f t="shared" si="129"/>
        <v>766741</v>
      </c>
    </row>
    <row r="625" spans="1:11" ht="25.95" customHeight="1" x14ac:dyDescent="0.3">
      <c r="A625" s="26" t="s">
        <v>1620</v>
      </c>
      <c r="B625" s="27" t="s">
        <v>1621</v>
      </c>
      <c r="C625" s="20">
        <v>0</v>
      </c>
      <c r="D625" s="20">
        <v>68431.313420000006</v>
      </c>
      <c r="E625" s="20">
        <v>68431.313420000006</v>
      </c>
      <c r="F625" s="20">
        <v>0</v>
      </c>
      <c r="G625" s="20">
        <v>327464</v>
      </c>
      <c r="H625" s="20">
        <v>327464</v>
      </c>
      <c r="I625" s="4"/>
      <c r="J625" s="4">
        <v>169725.1</v>
      </c>
      <c r="K625" s="4">
        <f t="shared" si="129"/>
        <v>169725.1</v>
      </c>
    </row>
    <row r="626" spans="1:11" ht="13.8" x14ac:dyDescent="0.3">
      <c r="A626" s="15" t="s">
        <v>747</v>
      </c>
      <c r="B626" s="16" t="s">
        <v>748</v>
      </c>
      <c r="C626" s="3">
        <f t="shared" ref="C626:K626" si="130">C627</f>
        <v>1284423.7594600001</v>
      </c>
      <c r="D626" s="3">
        <f t="shared" si="130"/>
        <v>91.94319999999999</v>
      </c>
      <c r="E626" s="3">
        <f t="shared" si="130"/>
        <v>1284515.7026600002</v>
      </c>
      <c r="F626" s="3">
        <f t="shared" si="130"/>
        <v>1324338.6000000001</v>
      </c>
      <c r="G626" s="3">
        <f t="shared" si="130"/>
        <v>0</v>
      </c>
      <c r="H626" s="3">
        <f t="shared" si="130"/>
        <v>1324338.6000000001</v>
      </c>
      <c r="I626" s="3">
        <f t="shared" si="130"/>
        <v>0</v>
      </c>
      <c r="J626" s="3">
        <f t="shared" si="130"/>
        <v>0</v>
      </c>
      <c r="K626" s="3">
        <f t="shared" si="130"/>
        <v>0</v>
      </c>
    </row>
    <row r="627" spans="1:11" x14ac:dyDescent="0.3">
      <c r="A627" s="5" t="s">
        <v>749</v>
      </c>
      <c r="B627" s="6" t="s">
        <v>750</v>
      </c>
      <c r="C627" s="4">
        <v>1284423.7594600001</v>
      </c>
      <c r="D627" s="4">
        <v>91.94319999999999</v>
      </c>
      <c r="E627" s="4">
        <v>1284515.7026600002</v>
      </c>
      <c r="F627" s="4">
        <v>1324338.6000000001</v>
      </c>
      <c r="G627" s="4">
        <v>0</v>
      </c>
      <c r="H627" s="4">
        <v>1324338.6000000001</v>
      </c>
      <c r="I627" s="4"/>
      <c r="J627" s="4"/>
      <c r="K627" s="4"/>
    </row>
    <row r="628" spans="1:11" ht="13.8" x14ac:dyDescent="0.3">
      <c r="A628" s="15" t="s">
        <v>751</v>
      </c>
      <c r="B628" s="16" t="s">
        <v>752</v>
      </c>
      <c r="C628" s="3">
        <f t="shared" ref="C628:K628" si="131">SUM(C629:C631)</f>
        <v>2846123.1746399999</v>
      </c>
      <c r="D628" s="3">
        <f t="shared" si="131"/>
        <v>30890.029559999999</v>
      </c>
      <c r="E628" s="3">
        <f t="shared" si="131"/>
        <v>2877013.2042</v>
      </c>
      <c r="F628" s="3">
        <f t="shared" si="131"/>
        <v>3250519</v>
      </c>
      <c r="G628" s="3">
        <f t="shared" si="131"/>
        <v>7172</v>
      </c>
      <c r="H628" s="3">
        <f t="shared" si="131"/>
        <v>3257691</v>
      </c>
      <c r="I628" s="3">
        <f t="shared" si="131"/>
        <v>3476729.6</v>
      </c>
      <c r="J628" s="3">
        <f t="shared" si="131"/>
        <v>7252.5</v>
      </c>
      <c r="K628" s="3">
        <f t="shared" si="131"/>
        <v>3483982.1</v>
      </c>
    </row>
    <row r="629" spans="1:11" ht="24.6" customHeight="1" x14ac:dyDescent="0.3">
      <c r="A629" s="5" t="s">
        <v>753</v>
      </c>
      <c r="B629" s="6" t="s">
        <v>754</v>
      </c>
      <c r="C629" s="4">
        <v>2196305.1238099998</v>
      </c>
      <c r="D629" s="4">
        <v>30890.029559999999</v>
      </c>
      <c r="E629" s="4">
        <v>2227195.15337</v>
      </c>
      <c r="F629" s="4">
        <v>3000519</v>
      </c>
      <c r="G629" s="4">
        <v>7172</v>
      </c>
      <c r="H629" s="4">
        <v>3007691</v>
      </c>
      <c r="I629" s="4">
        <v>3226729.6</v>
      </c>
      <c r="J629" s="4">
        <v>7252.5</v>
      </c>
      <c r="K629" s="4">
        <v>3233982.1</v>
      </c>
    </row>
    <row r="630" spans="1:11" ht="92.4" x14ac:dyDescent="0.3">
      <c r="A630" s="5" t="s">
        <v>755</v>
      </c>
      <c r="B630" s="6" t="s">
        <v>1547</v>
      </c>
      <c r="C630" s="4">
        <v>199850</v>
      </c>
      <c r="D630" s="4">
        <v>0</v>
      </c>
      <c r="E630" s="4">
        <v>199850</v>
      </c>
      <c r="F630" s="4">
        <v>150000</v>
      </c>
      <c r="G630" s="4">
        <v>0</v>
      </c>
      <c r="H630" s="4">
        <v>150000</v>
      </c>
      <c r="I630" s="4">
        <v>150000</v>
      </c>
      <c r="J630" s="4">
        <v>0</v>
      </c>
      <c r="K630" s="4">
        <v>150000</v>
      </c>
    </row>
    <row r="631" spans="1:11" x14ac:dyDescent="0.3">
      <c r="A631" s="5" t="s">
        <v>756</v>
      </c>
      <c r="B631" s="6" t="s">
        <v>1912</v>
      </c>
      <c r="C631" s="4">
        <v>449968.05082999996</v>
      </c>
      <c r="D631" s="4">
        <v>0</v>
      </c>
      <c r="E631" s="4">
        <v>449968.05082999996</v>
      </c>
      <c r="F631" s="4">
        <v>100000</v>
      </c>
      <c r="G631" s="4">
        <v>0</v>
      </c>
      <c r="H631" s="4">
        <v>100000</v>
      </c>
      <c r="I631" s="4">
        <v>100000</v>
      </c>
      <c r="J631" s="4">
        <v>0</v>
      </c>
      <c r="K631" s="4">
        <v>100000</v>
      </c>
    </row>
    <row r="632" spans="1:11" ht="13.8" x14ac:dyDescent="0.3">
      <c r="A632" s="15" t="s">
        <v>757</v>
      </c>
      <c r="B632" s="16" t="s">
        <v>1832</v>
      </c>
      <c r="C632" s="3">
        <f t="shared" ref="C632:K632" si="132">C633</f>
        <v>586084.85628999991</v>
      </c>
      <c r="D632" s="3">
        <f t="shared" si="132"/>
        <v>5845.76451</v>
      </c>
      <c r="E632" s="3">
        <f t="shared" si="132"/>
        <v>591930.62079999992</v>
      </c>
      <c r="F632" s="3">
        <f t="shared" si="132"/>
        <v>865416.3</v>
      </c>
      <c r="G632" s="3">
        <f t="shared" si="132"/>
        <v>342.5</v>
      </c>
      <c r="H632" s="3">
        <f t="shared" si="132"/>
        <v>865758.8</v>
      </c>
      <c r="I632" s="3">
        <f t="shared" si="132"/>
        <v>1050782.8</v>
      </c>
      <c r="J632" s="3">
        <f t="shared" si="132"/>
        <v>260.8</v>
      </c>
      <c r="K632" s="3">
        <f t="shared" si="132"/>
        <v>1051043.6000000001</v>
      </c>
    </row>
    <row r="633" spans="1:11" x14ac:dyDescent="0.3">
      <c r="A633" s="5" t="s">
        <v>758</v>
      </c>
      <c r="B633" s="6" t="s">
        <v>759</v>
      </c>
      <c r="C633" s="4">
        <v>586084.85628999991</v>
      </c>
      <c r="D633" s="4">
        <v>5845.76451</v>
      </c>
      <c r="E633" s="4">
        <v>591930.62079999992</v>
      </c>
      <c r="F633" s="4">
        <v>865416.3</v>
      </c>
      <c r="G633" s="4">
        <v>342.5</v>
      </c>
      <c r="H633" s="4">
        <v>865758.8</v>
      </c>
      <c r="I633" s="4">
        <v>1050782.8</v>
      </c>
      <c r="J633" s="4">
        <v>260.8</v>
      </c>
      <c r="K633" s="4">
        <v>1051043.6000000001</v>
      </c>
    </row>
    <row r="634" spans="1:11" ht="13.8" x14ac:dyDescent="0.3">
      <c r="A634" s="15" t="s">
        <v>760</v>
      </c>
      <c r="B634" s="16" t="s">
        <v>761</v>
      </c>
      <c r="C634" s="3">
        <f t="shared" ref="C634:H634" si="133">SUM(C635:C637)</f>
        <v>3454560.6579999998</v>
      </c>
      <c r="D634" s="3">
        <f t="shared" si="133"/>
        <v>68387.887289999999</v>
      </c>
      <c r="E634" s="3">
        <f t="shared" si="133"/>
        <v>3522948.5452899998</v>
      </c>
      <c r="F634" s="3">
        <f t="shared" si="133"/>
        <v>4574407.9000000004</v>
      </c>
      <c r="G634" s="3">
        <f t="shared" si="133"/>
        <v>83364.100000000006</v>
      </c>
      <c r="H634" s="3">
        <f t="shared" si="133"/>
        <v>4657772</v>
      </c>
      <c r="I634" s="3">
        <f>SUM(I635:I637)</f>
        <v>5215405.0999999996</v>
      </c>
      <c r="J634" s="3">
        <f>SUM(J635:J637)</f>
        <v>79947.7</v>
      </c>
      <c r="K634" s="3">
        <f>SUM(K635:K637)</f>
        <v>5295352.8</v>
      </c>
    </row>
    <row r="635" spans="1:11" x14ac:dyDescent="0.3">
      <c r="A635" s="5" t="s">
        <v>762</v>
      </c>
      <c r="B635" s="6" t="s">
        <v>763</v>
      </c>
      <c r="C635" s="4">
        <v>3454560.6579999998</v>
      </c>
      <c r="D635" s="4">
        <v>41952.72939</v>
      </c>
      <c r="E635" s="4">
        <v>3496513.3873899998</v>
      </c>
      <c r="F635" s="4">
        <v>4574407.9000000004</v>
      </c>
      <c r="G635" s="4">
        <v>8364.1</v>
      </c>
      <c r="H635" s="4">
        <v>4582772</v>
      </c>
      <c r="I635" s="4">
        <v>5215405.0999999996</v>
      </c>
      <c r="J635" s="4">
        <v>9947.7000000000007</v>
      </c>
      <c r="K635" s="4">
        <v>5225352.8</v>
      </c>
    </row>
    <row r="636" spans="1:11" ht="39.6" x14ac:dyDescent="0.3">
      <c r="A636" s="5" t="s">
        <v>764</v>
      </c>
      <c r="B636" s="6" t="s">
        <v>765</v>
      </c>
      <c r="C636" s="4">
        <v>0</v>
      </c>
      <c r="D636" s="4">
        <v>21922.850399999999</v>
      </c>
      <c r="E636" s="4">
        <v>21922.850399999999</v>
      </c>
      <c r="F636" s="4">
        <v>0</v>
      </c>
      <c r="G636" s="4">
        <v>5000</v>
      </c>
      <c r="H636" s="4">
        <v>5000</v>
      </c>
      <c r="I636" s="4"/>
      <c r="J636" s="4"/>
      <c r="K636" s="4"/>
    </row>
    <row r="637" spans="1:11" ht="26.4" x14ac:dyDescent="0.3">
      <c r="A637" s="5" t="s">
        <v>766</v>
      </c>
      <c r="B637" s="6" t="s">
        <v>767</v>
      </c>
      <c r="C637" s="4">
        <v>0</v>
      </c>
      <c r="D637" s="4">
        <v>4512.3074999999999</v>
      </c>
      <c r="E637" s="4">
        <v>4512.3074999999999</v>
      </c>
      <c r="F637" s="4">
        <v>0</v>
      </c>
      <c r="G637" s="4">
        <v>70000</v>
      </c>
      <c r="H637" s="4">
        <v>70000</v>
      </c>
      <c r="I637" s="4">
        <v>0</v>
      </c>
      <c r="J637" s="4">
        <v>70000</v>
      </c>
      <c r="K637" s="4">
        <v>70000</v>
      </c>
    </row>
    <row r="638" spans="1:11" ht="13.8" x14ac:dyDescent="0.3">
      <c r="A638" s="15" t="s">
        <v>768</v>
      </c>
      <c r="B638" s="16" t="s">
        <v>769</v>
      </c>
      <c r="C638" s="3">
        <f t="shared" ref="C638:K638" si="134">SUM(C639:C641)</f>
        <v>7512939.6387299998</v>
      </c>
      <c r="D638" s="3">
        <f t="shared" si="134"/>
        <v>415895.08566000004</v>
      </c>
      <c r="E638" s="3">
        <f t="shared" si="134"/>
        <v>7928834.7243900001</v>
      </c>
      <c r="F638" s="3">
        <f t="shared" si="134"/>
        <v>10549555.699999999</v>
      </c>
      <c r="G638" s="3">
        <f t="shared" si="134"/>
        <v>520189.10000000003</v>
      </c>
      <c r="H638" s="3">
        <f t="shared" si="134"/>
        <v>11069744.800000001</v>
      </c>
      <c r="I638" s="3">
        <f t="shared" si="134"/>
        <v>11083237.1</v>
      </c>
      <c r="J638" s="3">
        <f t="shared" si="134"/>
        <v>521003.9</v>
      </c>
      <c r="K638" s="3">
        <f t="shared" si="134"/>
        <v>11604241</v>
      </c>
    </row>
    <row r="639" spans="1:11" x14ac:dyDescent="0.3">
      <c r="A639" s="5" t="s">
        <v>770</v>
      </c>
      <c r="B639" s="6" t="s">
        <v>771</v>
      </c>
      <c r="C639" s="4">
        <v>7475747.6949199997</v>
      </c>
      <c r="D639" s="4">
        <v>415895.08566000004</v>
      </c>
      <c r="E639" s="4">
        <v>7891642.78058</v>
      </c>
      <c r="F639" s="4">
        <v>10230927.1</v>
      </c>
      <c r="G639" s="4">
        <v>520189.10000000003</v>
      </c>
      <c r="H639" s="4">
        <v>10751116.200000001</v>
      </c>
      <c r="I639" s="4">
        <v>10742902.5</v>
      </c>
      <c r="J639" s="4">
        <v>521003.9</v>
      </c>
      <c r="K639" s="4">
        <v>11263906.4</v>
      </c>
    </row>
    <row r="640" spans="1:11" ht="14.4" customHeight="1" x14ac:dyDescent="0.3">
      <c r="A640" s="5">
        <v>3507090</v>
      </c>
      <c r="B640" s="6" t="s">
        <v>1833</v>
      </c>
      <c r="C640" s="4"/>
      <c r="D640" s="4"/>
      <c r="E640" s="4"/>
      <c r="F640" s="4">
        <v>318628.59999999998</v>
      </c>
      <c r="G640" s="4">
        <v>0</v>
      </c>
      <c r="H640" s="4">
        <v>318628.59999999998</v>
      </c>
      <c r="I640" s="4">
        <v>340334.60000000003</v>
      </c>
      <c r="J640" s="4">
        <v>0</v>
      </c>
      <c r="K640" s="4">
        <v>340334.60000000003</v>
      </c>
    </row>
    <row r="641" spans="1:11" ht="39.6" x14ac:dyDescent="0.3">
      <c r="A641" s="5" t="s">
        <v>1548</v>
      </c>
      <c r="B641" s="6" t="s">
        <v>1549</v>
      </c>
      <c r="C641" s="4">
        <v>37191.943810000004</v>
      </c>
      <c r="D641" s="4">
        <v>0</v>
      </c>
      <c r="E641" s="4">
        <v>37191.943810000004</v>
      </c>
      <c r="F641" s="4"/>
      <c r="G641" s="4"/>
      <c r="H641" s="4"/>
      <c r="I641" s="4"/>
      <c r="J641" s="4"/>
      <c r="K641" s="4"/>
    </row>
    <row r="642" spans="1:11" ht="13.8" x14ac:dyDescent="0.3">
      <c r="A642" s="19">
        <v>3508000</v>
      </c>
      <c r="B642" s="16" t="s">
        <v>1746</v>
      </c>
      <c r="C642" s="3">
        <f t="shared" ref="C642:K642" si="135">C643</f>
        <v>0</v>
      </c>
      <c r="D642" s="3">
        <f t="shared" si="135"/>
        <v>0</v>
      </c>
      <c r="E642" s="3">
        <f t="shared" si="135"/>
        <v>0</v>
      </c>
      <c r="F642" s="3">
        <f t="shared" si="135"/>
        <v>40262</v>
      </c>
      <c r="G642" s="3">
        <f t="shared" si="135"/>
        <v>0</v>
      </c>
      <c r="H642" s="3">
        <f t="shared" si="135"/>
        <v>40262</v>
      </c>
      <c r="I642" s="3">
        <f t="shared" si="135"/>
        <v>39290.800000000003</v>
      </c>
      <c r="J642" s="3">
        <f t="shared" si="135"/>
        <v>0</v>
      </c>
      <c r="K642" s="3">
        <f t="shared" si="135"/>
        <v>39290.800000000003</v>
      </c>
    </row>
    <row r="643" spans="1:11" ht="25.95" customHeight="1" x14ac:dyDescent="0.3">
      <c r="A643" s="5" t="s">
        <v>1744</v>
      </c>
      <c r="B643" s="6" t="s">
        <v>1745</v>
      </c>
      <c r="C643" s="4"/>
      <c r="D643" s="4"/>
      <c r="E643" s="4"/>
      <c r="F643" s="4">
        <v>40262</v>
      </c>
      <c r="G643" s="4">
        <v>0</v>
      </c>
      <c r="H643" s="4">
        <v>40262</v>
      </c>
      <c r="I643" s="4">
        <v>39290.800000000003</v>
      </c>
      <c r="J643" s="4">
        <v>0</v>
      </c>
      <c r="K643" s="4">
        <v>39290.800000000003</v>
      </c>
    </row>
    <row r="644" spans="1:11" ht="13.8" x14ac:dyDescent="0.3">
      <c r="A644" s="15" t="s">
        <v>772</v>
      </c>
      <c r="B644" s="16" t="s">
        <v>773</v>
      </c>
      <c r="C644" s="3">
        <f t="shared" ref="C644:K644" si="136">SUM(C645:C646)</f>
        <v>115869.66566</v>
      </c>
      <c r="D644" s="3">
        <f t="shared" si="136"/>
        <v>11027.7101</v>
      </c>
      <c r="E644" s="3">
        <f t="shared" si="136"/>
        <v>126897.37576000001</v>
      </c>
      <c r="F644" s="3">
        <f t="shared" si="136"/>
        <v>147271</v>
      </c>
      <c r="G644" s="3">
        <f t="shared" si="136"/>
        <v>3917.1</v>
      </c>
      <c r="H644" s="3">
        <f t="shared" si="136"/>
        <v>151188.1</v>
      </c>
      <c r="I644" s="3">
        <f t="shared" si="136"/>
        <v>172073.40000000002</v>
      </c>
      <c r="J644" s="3">
        <f t="shared" si="136"/>
        <v>4637.1000000000004</v>
      </c>
      <c r="K644" s="3">
        <f t="shared" si="136"/>
        <v>176710.5</v>
      </c>
    </row>
    <row r="645" spans="1:11" x14ac:dyDescent="0.3">
      <c r="A645" s="5" t="s">
        <v>774</v>
      </c>
      <c r="B645" s="6" t="s">
        <v>775</v>
      </c>
      <c r="C645" s="4">
        <v>113229.03971</v>
      </c>
      <c r="D645" s="4">
        <v>5004.85383</v>
      </c>
      <c r="E645" s="4">
        <v>118233.89354</v>
      </c>
      <c r="F645" s="4">
        <v>143893.70000000001</v>
      </c>
      <c r="G645" s="4">
        <v>0</v>
      </c>
      <c r="H645" s="4">
        <v>143893.70000000001</v>
      </c>
      <c r="I645" s="4">
        <v>168424.2</v>
      </c>
      <c r="J645" s="4">
        <v>0</v>
      </c>
      <c r="K645" s="4">
        <v>168424.2</v>
      </c>
    </row>
    <row r="646" spans="1:11" ht="43.2" customHeight="1" x14ac:dyDescent="0.3">
      <c r="A646" s="5" t="s">
        <v>776</v>
      </c>
      <c r="B646" s="6" t="s">
        <v>777</v>
      </c>
      <c r="C646" s="4">
        <v>2640.6259500000001</v>
      </c>
      <c r="D646" s="4">
        <v>6022.8562699999993</v>
      </c>
      <c r="E646" s="4">
        <v>8663.4822199999999</v>
      </c>
      <c r="F646" s="4">
        <v>3377.3</v>
      </c>
      <c r="G646" s="4">
        <v>3917.1</v>
      </c>
      <c r="H646" s="4">
        <v>7294.4000000000005</v>
      </c>
      <c r="I646" s="4">
        <v>3649.2000000000003</v>
      </c>
      <c r="J646" s="4">
        <v>4637.1000000000004</v>
      </c>
      <c r="K646" s="4">
        <v>8286.2999999999993</v>
      </c>
    </row>
    <row r="647" spans="1:11" ht="26.4" x14ac:dyDescent="0.3">
      <c r="A647" s="7" t="s">
        <v>778</v>
      </c>
      <c r="B647" s="8" t="s">
        <v>779</v>
      </c>
      <c r="C647" s="13">
        <f t="shared" ref="C647:K647" si="137">C648</f>
        <v>142339127.66554001</v>
      </c>
      <c r="D647" s="13">
        <f t="shared" si="137"/>
        <v>919534.68659000006</v>
      </c>
      <c r="E647" s="13">
        <f t="shared" si="137"/>
        <v>143258662.35212997</v>
      </c>
      <c r="F647" s="13">
        <f t="shared" si="137"/>
        <v>201937876.40000001</v>
      </c>
      <c r="G647" s="13">
        <f t="shared" si="137"/>
        <v>7650058.5</v>
      </c>
      <c r="H647" s="13">
        <f t="shared" si="137"/>
        <v>209587934.90000001</v>
      </c>
      <c r="I647" s="13">
        <f t="shared" si="137"/>
        <v>210375032.19999999</v>
      </c>
      <c r="J647" s="13">
        <f t="shared" si="137"/>
        <v>3419884.7</v>
      </c>
      <c r="K647" s="13">
        <f t="shared" si="137"/>
        <v>213794916.89999998</v>
      </c>
    </row>
    <row r="648" spans="1:11" ht="27.6" x14ac:dyDescent="0.3">
      <c r="A648" s="15" t="s">
        <v>780</v>
      </c>
      <c r="B648" s="16" t="s">
        <v>779</v>
      </c>
      <c r="C648" s="3">
        <f t="shared" ref="C648:K648" si="138">SUM(C649:C666)</f>
        <v>142339127.66554001</v>
      </c>
      <c r="D648" s="3">
        <f t="shared" si="138"/>
        <v>919534.68659000006</v>
      </c>
      <c r="E648" s="3">
        <f t="shared" si="138"/>
        <v>143258662.35212997</v>
      </c>
      <c r="F648" s="3">
        <f t="shared" si="138"/>
        <v>201937876.40000001</v>
      </c>
      <c r="G648" s="3">
        <f t="shared" si="138"/>
        <v>7650058.5</v>
      </c>
      <c r="H648" s="3">
        <f t="shared" si="138"/>
        <v>209587934.90000001</v>
      </c>
      <c r="I648" s="3">
        <f t="shared" si="138"/>
        <v>210375032.19999999</v>
      </c>
      <c r="J648" s="3">
        <f t="shared" si="138"/>
        <v>3419884.7</v>
      </c>
      <c r="K648" s="3">
        <f t="shared" si="138"/>
        <v>213794916.89999998</v>
      </c>
    </row>
    <row r="649" spans="1:11" ht="16.8" customHeight="1" x14ac:dyDescent="0.3">
      <c r="A649" s="5" t="s">
        <v>781</v>
      </c>
      <c r="B649" s="6" t="s">
        <v>782</v>
      </c>
      <c r="C649" s="4">
        <v>0</v>
      </c>
      <c r="D649" s="4">
        <v>0</v>
      </c>
      <c r="E649" s="4">
        <v>0</v>
      </c>
      <c r="F649" s="4">
        <v>1500000</v>
      </c>
      <c r="G649" s="4">
        <v>0</v>
      </c>
      <c r="H649" s="4">
        <v>1500000</v>
      </c>
      <c r="I649" s="4">
        <v>1500000</v>
      </c>
      <c r="J649" s="4">
        <v>0</v>
      </c>
      <c r="K649" s="4">
        <v>1500000</v>
      </c>
    </row>
    <row r="650" spans="1:11" ht="16.8" customHeight="1" x14ac:dyDescent="0.3">
      <c r="A650" s="5" t="s">
        <v>783</v>
      </c>
      <c r="B650" s="6" t="s">
        <v>784</v>
      </c>
      <c r="C650" s="4">
        <v>13282363.1</v>
      </c>
      <c r="D650" s="4">
        <v>0</v>
      </c>
      <c r="E650" s="4">
        <v>13282363.1</v>
      </c>
      <c r="F650" s="4">
        <v>15702983.5</v>
      </c>
      <c r="G650" s="4">
        <v>0</v>
      </c>
      <c r="H650" s="4">
        <v>15702983.5</v>
      </c>
      <c r="I650" s="4">
        <v>16294154.300000001</v>
      </c>
      <c r="J650" s="4">
        <v>0</v>
      </c>
      <c r="K650" s="4">
        <v>16294154.300000001</v>
      </c>
    </row>
    <row r="651" spans="1:11" ht="16.8" customHeight="1" x14ac:dyDescent="0.3">
      <c r="A651" s="5" t="s">
        <v>785</v>
      </c>
      <c r="B651" s="6" t="s">
        <v>786</v>
      </c>
      <c r="C651" s="4">
        <v>8335063.2000000002</v>
      </c>
      <c r="D651" s="4">
        <v>0</v>
      </c>
      <c r="E651" s="4">
        <v>8335063.2000000002</v>
      </c>
      <c r="F651" s="4">
        <v>6598662.4000000004</v>
      </c>
      <c r="G651" s="4">
        <v>0</v>
      </c>
      <c r="H651" s="4">
        <v>6598662.4000000004</v>
      </c>
      <c r="I651" s="4">
        <v>3685401.9</v>
      </c>
      <c r="J651" s="4">
        <v>0</v>
      </c>
      <c r="K651" s="4">
        <v>3685401.9</v>
      </c>
    </row>
    <row r="652" spans="1:11" ht="42" customHeight="1" x14ac:dyDescent="0.3">
      <c r="A652" s="5" t="s">
        <v>1747</v>
      </c>
      <c r="B652" s="6" t="s">
        <v>1748</v>
      </c>
      <c r="C652" s="4"/>
      <c r="D652" s="4"/>
      <c r="E652" s="4"/>
      <c r="F652" s="4">
        <v>6100000</v>
      </c>
      <c r="G652" s="4">
        <v>0</v>
      </c>
      <c r="H652" s="4">
        <v>6100000</v>
      </c>
      <c r="I652" s="4"/>
      <c r="J652" s="4"/>
      <c r="K652" s="4"/>
    </row>
    <row r="653" spans="1:11" ht="18" customHeight="1" x14ac:dyDescent="0.3">
      <c r="A653" s="5" t="s">
        <v>787</v>
      </c>
      <c r="B653" s="6" t="s">
        <v>788</v>
      </c>
      <c r="C653" s="4">
        <v>708.84112000000005</v>
      </c>
      <c r="D653" s="4">
        <v>0</v>
      </c>
      <c r="E653" s="4">
        <v>708.84112000000005</v>
      </c>
      <c r="F653" s="4">
        <v>239680</v>
      </c>
      <c r="G653" s="4">
        <v>0</v>
      </c>
      <c r="H653" s="4">
        <v>239680</v>
      </c>
      <c r="I653" s="4">
        <v>444180</v>
      </c>
      <c r="J653" s="4">
        <v>0</v>
      </c>
      <c r="K653" s="4">
        <v>444180</v>
      </c>
    </row>
    <row r="654" spans="1:11" ht="40.799999999999997" customHeight="1" x14ac:dyDescent="0.3">
      <c r="A654" s="5" t="s">
        <v>1749</v>
      </c>
      <c r="B654" s="6" t="s">
        <v>631</v>
      </c>
      <c r="C654" s="4"/>
      <c r="D654" s="4"/>
      <c r="E654" s="4"/>
      <c r="F654" s="4">
        <v>2661580</v>
      </c>
      <c r="G654" s="4">
        <v>3338420</v>
      </c>
      <c r="H654" s="4">
        <v>6000000</v>
      </c>
      <c r="I654" s="4"/>
      <c r="J654" s="4"/>
      <c r="K654" s="4"/>
    </row>
    <row r="655" spans="1:11" ht="26.4" x14ac:dyDescent="0.3">
      <c r="A655" s="5" t="s">
        <v>1750</v>
      </c>
      <c r="B655" s="6" t="s">
        <v>1751</v>
      </c>
      <c r="C655" s="4"/>
      <c r="D655" s="4"/>
      <c r="E655" s="4"/>
      <c r="F655" s="4">
        <v>1126899.5</v>
      </c>
      <c r="G655" s="4">
        <v>0</v>
      </c>
      <c r="H655" s="4">
        <v>1126899.5</v>
      </c>
      <c r="I655" s="4"/>
      <c r="J655" s="4"/>
      <c r="K655" s="4"/>
    </row>
    <row r="656" spans="1:11" x14ac:dyDescent="0.3">
      <c r="A656" s="5" t="s">
        <v>789</v>
      </c>
      <c r="B656" s="6" t="s">
        <v>790</v>
      </c>
      <c r="C656" s="4">
        <v>119718791.11494</v>
      </c>
      <c r="D656" s="4">
        <v>0</v>
      </c>
      <c r="E656" s="4">
        <v>119718791.11494</v>
      </c>
      <c r="F656" s="4">
        <v>158681289.09999999</v>
      </c>
      <c r="G656" s="4">
        <v>0</v>
      </c>
      <c r="H656" s="4">
        <v>158681289.09999999</v>
      </c>
      <c r="I656" s="4">
        <v>181415079.5</v>
      </c>
      <c r="J656" s="4">
        <v>0</v>
      </c>
      <c r="K656" s="4">
        <v>181415079.5</v>
      </c>
    </row>
    <row r="657" spans="1:11" ht="39.6" x14ac:dyDescent="0.3">
      <c r="A657" s="5" t="s">
        <v>791</v>
      </c>
      <c r="B657" s="6" t="s">
        <v>792</v>
      </c>
      <c r="C657" s="4">
        <v>5938.1029600000002</v>
      </c>
      <c r="D657" s="4">
        <v>0</v>
      </c>
      <c r="E657" s="4">
        <v>5938.1029600000002</v>
      </c>
      <c r="F657" s="4">
        <v>8480.1</v>
      </c>
      <c r="G657" s="4">
        <v>0</v>
      </c>
      <c r="H657" s="4">
        <v>8480.1</v>
      </c>
      <c r="I657" s="4">
        <v>8480.1</v>
      </c>
      <c r="J657" s="4">
        <v>0</v>
      </c>
      <c r="K657" s="4">
        <v>8480.1</v>
      </c>
    </row>
    <row r="658" spans="1:11" ht="32.4" customHeight="1" x14ac:dyDescent="0.3">
      <c r="A658" s="5" t="s">
        <v>793</v>
      </c>
      <c r="B658" s="6" t="s">
        <v>794</v>
      </c>
      <c r="C658" s="4">
        <v>0</v>
      </c>
      <c r="D658" s="4">
        <v>0</v>
      </c>
      <c r="E658" s="4">
        <v>0</v>
      </c>
      <c r="F658" s="4">
        <v>3000000</v>
      </c>
      <c r="G658" s="4">
        <v>1433750</v>
      </c>
      <c r="H658" s="4">
        <v>4433750</v>
      </c>
      <c r="I658" s="4"/>
      <c r="J658" s="4"/>
      <c r="K658" s="4"/>
    </row>
    <row r="659" spans="1:11" ht="21.6" customHeight="1" x14ac:dyDescent="0.3">
      <c r="A659" s="5" t="s">
        <v>1752</v>
      </c>
      <c r="B659" s="6" t="s">
        <v>1753</v>
      </c>
      <c r="C659" s="4"/>
      <c r="D659" s="4"/>
      <c r="E659" s="4"/>
      <c r="F659" s="4">
        <v>1154701.3</v>
      </c>
      <c r="G659" s="4">
        <v>0</v>
      </c>
      <c r="H659" s="4">
        <v>1154701.3</v>
      </c>
      <c r="I659" s="4"/>
      <c r="J659" s="4"/>
      <c r="K659" s="4"/>
    </row>
    <row r="660" spans="1:11" ht="39.6" x14ac:dyDescent="0.3">
      <c r="A660" s="5" t="s">
        <v>795</v>
      </c>
      <c r="B660" s="6" t="s">
        <v>796</v>
      </c>
      <c r="C660" s="4">
        <v>10248.72075</v>
      </c>
      <c r="D660" s="4">
        <v>0</v>
      </c>
      <c r="E660" s="4">
        <v>10248.72075</v>
      </c>
      <c r="F660" s="4">
        <v>9488.2000000000007</v>
      </c>
      <c r="G660" s="4">
        <v>0</v>
      </c>
      <c r="H660" s="4">
        <v>9488.2000000000007</v>
      </c>
      <c r="I660" s="4">
        <v>8720.4</v>
      </c>
      <c r="J660" s="4">
        <v>0</v>
      </c>
      <c r="K660" s="4">
        <v>8720.4</v>
      </c>
    </row>
    <row r="661" spans="1:11" ht="26.4" x14ac:dyDescent="0.3">
      <c r="A661" s="26" t="s">
        <v>1622</v>
      </c>
      <c r="B661" s="27" t="s">
        <v>1623</v>
      </c>
      <c r="C661" s="4">
        <v>905014.30173000006</v>
      </c>
      <c r="D661" s="4">
        <v>0</v>
      </c>
      <c r="E661" s="4">
        <v>905014.30173000006</v>
      </c>
      <c r="F661" s="4">
        <v>4902112.3</v>
      </c>
      <c r="G661" s="4">
        <v>0</v>
      </c>
      <c r="H661" s="4">
        <v>4902112.3</v>
      </c>
      <c r="I661" s="4">
        <v>6919016</v>
      </c>
      <c r="J661" s="4">
        <v>0</v>
      </c>
      <c r="K661" s="4">
        <f t="shared" ref="K661:K662" si="139">I661+J661</f>
        <v>6919016</v>
      </c>
    </row>
    <row r="662" spans="1:11" x14ac:dyDescent="0.3">
      <c r="A662" s="5" t="s">
        <v>1624</v>
      </c>
      <c r="B662" s="6" t="s">
        <v>1625</v>
      </c>
      <c r="C662" s="4">
        <v>0</v>
      </c>
      <c r="D662" s="4">
        <v>47669.760000000002</v>
      </c>
      <c r="E662" s="4">
        <v>47669.760000000002</v>
      </c>
      <c r="F662" s="4">
        <v>0</v>
      </c>
      <c r="G662" s="4">
        <v>210000</v>
      </c>
      <c r="H662" s="4">
        <v>210000</v>
      </c>
      <c r="I662" s="4">
        <v>0</v>
      </c>
      <c r="J662" s="4">
        <v>313372.5</v>
      </c>
      <c r="K662" s="4">
        <f t="shared" si="139"/>
        <v>313372.5</v>
      </c>
    </row>
    <row r="663" spans="1:11" ht="26.4" x14ac:dyDescent="0.3">
      <c r="A663" s="5" t="s">
        <v>1626</v>
      </c>
      <c r="B663" s="6" t="s">
        <v>1627</v>
      </c>
      <c r="C663" s="4">
        <v>0</v>
      </c>
      <c r="D663" s="4">
        <v>454483.09491000004</v>
      </c>
      <c r="E663" s="4">
        <v>454483.09491000004</v>
      </c>
      <c r="F663" s="4">
        <v>0</v>
      </c>
      <c r="G663" s="4">
        <v>1457888.5</v>
      </c>
      <c r="H663" s="4">
        <v>1457888.5</v>
      </c>
      <c r="I663" s="4">
        <v>0</v>
      </c>
      <c r="J663" s="4">
        <v>1648476</v>
      </c>
      <c r="K663" s="4">
        <f>I663+J663</f>
        <v>1648476</v>
      </c>
    </row>
    <row r="664" spans="1:11" ht="28.8" customHeight="1" x14ac:dyDescent="0.3">
      <c r="A664" s="5" t="s">
        <v>797</v>
      </c>
      <c r="B664" s="6" t="s">
        <v>798</v>
      </c>
      <c r="C664" s="4">
        <v>0</v>
      </c>
      <c r="D664" s="4">
        <v>0</v>
      </c>
      <c r="E664" s="4">
        <v>0</v>
      </c>
      <c r="F664" s="4">
        <v>0</v>
      </c>
      <c r="G664" s="4">
        <v>210000</v>
      </c>
      <c r="H664" s="4">
        <v>210000</v>
      </c>
      <c r="I664" s="4">
        <v>0</v>
      </c>
      <c r="J664" s="4">
        <v>313372.5</v>
      </c>
      <c r="K664" s="4">
        <v>313372.5</v>
      </c>
    </row>
    <row r="665" spans="1:11" x14ac:dyDescent="0.3">
      <c r="A665" s="5" t="s">
        <v>799</v>
      </c>
      <c r="B665" s="6" t="s">
        <v>800</v>
      </c>
      <c r="C665" s="4">
        <v>0</v>
      </c>
      <c r="D665" s="4">
        <v>13257.95</v>
      </c>
      <c r="E665" s="4">
        <v>13257.95</v>
      </c>
      <c r="F665" s="4"/>
      <c r="G665" s="4"/>
      <c r="H665" s="4"/>
      <c r="I665" s="4"/>
      <c r="J665" s="4"/>
      <c r="K665" s="4"/>
    </row>
    <row r="666" spans="1:11" ht="26.4" x14ac:dyDescent="0.3">
      <c r="A666" s="5" t="s">
        <v>801</v>
      </c>
      <c r="B666" s="6" t="s">
        <v>802</v>
      </c>
      <c r="C666" s="4">
        <v>81000.284040000013</v>
      </c>
      <c r="D666" s="4">
        <v>404123.88167999999</v>
      </c>
      <c r="E666" s="4">
        <v>485124.16572000005</v>
      </c>
      <c r="F666" s="4">
        <v>252000</v>
      </c>
      <c r="G666" s="4">
        <v>1000000</v>
      </c>
      <c r="H666" s="4">
        <v>1252000</v>
      </c>
      <c r="I666" s="4">
        <v>100000</v>
      </c>
      <c r="J666" s="4">
        <v>1144663.7</v>
      </c>
      <c r="K666" s="4">
        <v>1244663.7</v>
      </c>
    </row>
    <row r="667" spans="1:11" x14ac:dyDescent="0.3">
      <c r="A667" s="7" t="s">
        <v>803</v>
      </c>
      <c r="B667" s="8" t="s">
        <v>804</v>
      </c>
      <c r="C667" s="13">
        <f t="shared" ref="C667:K667" si="140">C668+C683+C686</f>
        <v>12659420.842999998</v>
      </c>
      <c r="D667" s="13">
        <f t="shared" si="140"/>
        <v>1500316.9188399999</v>
      </c>
      <c r="E667" s="13">
        <f t="shared" si="140"/>
        <v>14159737.761839999</v>
      </c>
      <c r="F667" s="13">
        <f t="shared" si="140"/>
        <v>13884836</v>
      </c>
      <c r="G667" s="13">
        <f t="shared" si="140"/>
        <v>1567879.5999999999</v>
      </c>
      <c r="H667" s="13">
        <f t="shared" si="140"/>
        <v>15452715.6</v>
      </c>
      <c r="I667" s="13">
        <f t="shared" si="140"/>
        <v>14477993.100000001</v>
      </c>
      <c r="J667" s="13">
        <f t="shared" si="140"/>
        <v>1587815.7</v>
      </c>
      <c r="K667" s="13">
        <f t="shared" si="140"/>
        <v>16065808.800000001</v>
      </c>
    </row>
    <row r="668" spans="1:11" ht="13.8" x14ac:dyDescent="0.3">
      <c r="A668" s="15" t="s">
        <v>805</v>
      </c>
      <c r="B668" s="16" t="s">
        <v>806</v>
      </c>
      <c r="C668" s="3">
        <f t="shared" ref="C668:K668" si="141">SUM(C669:C682)</f>
        <v>11667326.027039997</v>
      </c>
      <c r="D668" s="3">
        <f t="shared" si="141"/>
        <v>1472976.51416</v>
      </c>
      <c r="E668" s="3">
        <f t="shared" si="141"/>
        <v>13140302.541199999</v>
      </c>
      <c r="F668" s="3">
        <f t="shared" si="141"/>
        <v>12659716</v>
      </c>
      <c r="G668" s="3">
        <f t="shared" si="141"/>
        <v>1542832.9</v>
      </c>
      <c r="H668" s="3">
        <f t="shared" si="141"/>
        <v>14202548.899999999</v>
      </c>
      <c r="I668" s="3">
        <f t="shared" si="141"/>
        <v>13210055.500000002</v>
      </c>
      <c r="J668" s="3">
        <f t="shared" si="141"/>
        <v>1559857.3</v>
      </c>
      <c r="K668" s="3">
        <f t="shared" si="141"/>
        <v>14769912.800000001</v>
      </c>
    </row>
    <row r="669" spans="1:11" x14ac:dyDescent="0.3">
      <c r="A669" s="5" t="s">
        <v>807</v>
      </c>
      <c r="B669" s="6" t="s">
        <v>808</v>
      </c>
      <c r="C669" s="4">
        <v>3432078.0681699999</v>
      </c>
      <c r="D669" s="4">
        <v>991868.97294000001</v>
      </c>
      <c r="E669" s="4">
        <v>4423947.0411099996</v>
      </c>
      <c r="F669" s="4">
        <v>3547514.5</v>
      </c>
      <c r="G669" s="4">
        <v>1166340.2</v>
      </c>
      <c r="H669" s="4">
        <v>4713854.7</v>
      </c>
      <c r="I669" s="4">
        <v>3734014.8000000003</v>
      </c>
      <c r="J669" s="4">
        <v>1164181.6000000001</v>
      </c>
      <c r="K669" s="4">
        <v>4898196.4000000004</v>
      </c>
    </row>
    <row r="670" spans="1:11" ht="28.8" customHeight="1" x14ac:dyDescent="0.3">
      <c r="A670" s="5" t="s">
        <v>809</v>
      </c>
      <c r="B670" s="6" t="s">
        <v>810</v>
      </c>
      <c r="C670" s="4">
        <v>6643832.8754500002</v>
      </c>
      <c r="D670" s="4">
        <v>376154.26039000001</v>
      </c>
      <c r="E670" s="4">
        <v>7019987.1358400006</v>
      </c>
      <c r="F670" s="4">
        <v>6880763.5</v>
      </c>
      <c r="G670" s="4">
        <v>256802</v>
      </c>
      <c r="H670" s="4">
        <v>7137565.5</v>
      </c>
      <c r="I670" s="4">
        <v>7079108.2000000002</v>
      </c>
      <c r="J670" s="4">
        <v>261733.4</v>
      </c>
      <c r="K670" s="4">
        <v>7340841.6000000006</v>
      </c>
    </row>
    <row r="671" spans="1:11" x14ac:dyDescent="0.3">
      <c r="A671" s="5" t="s">
        <v>811</v>
      </c>
      <c r="B671" s="6" t="s">
        <v>812</v>
      </c>
      <c r="C671" s="4">
        <v>684061.90911000001</v>
      </c>
      <c r="D671" s="4">
        <v>1384.90852</v>
      </c>
      <c r="E671" s="4">
        <v>685446.81762999995</v>
      </c>
      <c r="F671" s="4">
        <v>742503.20000000007</v>
      </c>
      <c r="G671" s="4">
        <v>0</v>
      </c>
      <c r="H671" s="4">
        <v>742503.20000000007</v>
      </c>
      <c r="I671" s="4">
        <v>748822.9</v>
      </c>
      <c r="J671" s="4">
        <v>0</v>
      </c>
      <c r="K671" s="4">
        <v>748822.9</v>
      </c>
    </row>
    <row r="672" spans="1:11" ht="31.2" customHeight="1" x14ac:dyDescent="0.3">
      <c r="A672" s="5" t="s">
        <v>813</v>
      </c>
      <c r="B672" s="6" t="s">
        <v>814</v>
      </c>
      <c r="C672" s="4">
        <v>4487.1053300000003</v>
      </c>
      <c r="D672" s="4">
        <v>1.3504700000000001</v>
      </c>
      <c r="E672" s="4">
        <v>4488.4557999999997</v>
      </c>
      <c r="F672" s="4">
        <v>4800</v>
      </c>
      <c r="G672" s="4">
        <v>0</v>
      </c>
      <c r="H672" s="4">
        <v>4800</v>
      </c>
      <c r="I672" s="4">
        <v>4897.3999999999996</v>
      </c>
      <c r="J672" s="4">
        <v>0</v>
      </c>
      <c r="K672" s="4">
        <v>4897.3999999999996</v>
      </c>
    </row>
    <row r="673" spans="1:11" ht="26.4" x14ac:dyDescent="0.3">
      <c r="A673" s="5" t="s">
        <v>815</v>
      </c>
      <c r="B673" s="6" t="s">
        <v>816</v>
      </c>
      <c r="C673" s="4">
        <v>264015.09896999999</v>
      </c>
      <c r="D673" s="4">
        <v>91558.560700000002</v>
      </c>
      <c r="E673" s="4">
        <v>355573.65967000002</v>
      </c>
      <c r="F673" s="4">
        <v>314015.10000000003</v>
      </c>
      <c r="G673" s="4">
        <v>100039</v>
      </c>
      <c r="H673" s="4">
        <v>414054.10000000003</v>
      </c>
      <c r="I673" s="4">
        <v>533439.80000000005</v>
      </c>
      <c r="J673" s="4">
        <v>123552.3</v>
      </c>
      <c r="K673" s="4">
        <v>656992.1</v>
      </c>
    </row>
    <row r="674" spans="1:11" x14ac:dyDescent="0.3">
      <c r="A674" s="5" t="s">
        <v>817</v>
      </c>
      <c r="B674" s="6" t="s">
        <v>1913</v>
      </c>
      <c r="C674" s="4">
        <v>0</v>
      </c>
      <c r="D674" s="4">
        <v>12008.461140000001</v>
      </c>
      <c r="E674" s="4">
        <v>12008.461140000001</v>
      </c>
      <c r="F674" s="4">
        <v>0</v>
      </c>
      <c r="G674" s="4">
        <v>19651.7</v>
      </c>
      <c r="H674" s="4">
        <v>19651.7</v>
      </c>
      <c r="I674" s="4">
        <v>0</v>
      </c>
      <c r="J674" s="4">
        <v>10390</v>
      </c>
      <c r="K674" s="4">
        <v>10390</v>
      </c>
    </row>
    <row r="675" spans="1:11" ht="66" x14ac:dyDescent="0.3">
      <c r="A675" s="5" t="s">
        <v>818</v>
      </c>
      <c r="B675" s="6" t="s">
        <v>819</v>
      </c>
      <c r="C675" s="4">
        <v>468285.53869999998</v>
      </c>
      <c r="D675" s="4">
        <v>0</v>
      </c>
      <c r="E675" s="4">
        <v>468285.53869999998</v>
      </c>
      <c r="F675" s="4">
        <v>527395</v>
      </c>
      <c r="G675" s="4">
        <v>0</v>
      </c>
      <c r="H675" s="4">
        <v>527395</v>
      </c>
      <c r="I675" s="4">
        <v>527395</v>
      </c>
      <c r="J675" s="4">
        <v>0</v>
      </c>
      <c r="K675" s="4">
        <v>527395</v>
      </c>
    </row>
    <row r="676" spans="1:11" ht="26.4" x14ac:dyDescent="0.3">
      <c r="A676" s="5" t="s">
        <v>820</v>
      </c>
      <c r="B676" s="6" t="s">
        <v>821</v>
      </c>
      <c r="C676" s="4">
        <v>136038.71265</v>
      </c>
      <c r="D676" s="4">
        <v>0</v>
      </c>
      <c r="E676" s="4">
        <v>136038.71265</v>
      </c>
      <c r="F676" s="4">
        <v>582377.4</v>
      </c>
      <c r="G676" s="4">
        <v>0</v>
      </c>
      <c r="H676" s="4">
        <v>582377.4</v>
      </c>
      <c r="I676" s="4">
        <v>582377.4</v>
      </c>
      <c r="J676" s="4">
        <v>0</v>
      </c>
      <c r="K676" s="4">
        <v>582377.4</v>
      </c>
    </row>
    <row r="677" spans="1:11" ht="39.6" x14ac:dyDescent="0.3">
      <c r="A677" s="5" t="s">
        <v>1754</v>
      </c>
      <c r="B677" s="6" t="s">
        <v>1755</v>
      </c>
      <c r="C677" s="4"/>
      <c r="D677" s="4"/>
      <c r="E677" s="4"/>
      <c r="F677" s="4">
        <v>8791.4</v>
      </c>
      <c r="G677" s="4">
        <v>0</v>
      </c>
      <c r="H677" s="4">
        <v>8791.4</v>
      </c>
      <c r="I677" s="4"/>
      <c r="J677" s="4"/>
      <c r="K677" s="4"/>
    </row>
    <row r="678" spans="1:11" ht="52.8" x14ac:dyDescent="0.3">
      <c r="A678" s="5" t="s">
        <v>1756</v>
      </c>
      <c r="B678" s="6" t="s">
        <v>1757</v>
      </c>
      <c r="C678" s="4"/>
      <c r="D678" s="4"/>
      <c r="E678" s="4"/>
      <c r="F678" s="4">
        <v>25288.600000000002</v>
      </c>
      <c r="G678" s="4">
        <v>0</v>
      </c>
      <c r="H678" s="4">
        <v>25288.600000000002</v>
      </c>
      <c r="I678" s="4"/>
      <c r="J678" s="4"/>
      <c r="K678" s="4"/>
    </row>
    <row r="679" spans="1:11" ht="147.6" customHeight="1" x14ac:dyDescent="0.3">
      <c r="A679" s="5" t="s">
        <v>1550</v>
      </c>
      <c r="B679" s="6" t="s">
        <v>1551</v>
      </c>
      <c r="C679" s="4">
        <v>22260.03859</v>
      </c>
      <c r="D679" s="4">
        <v>0</v>
      </c>
      <c r="E679" s="4">
        <v>22260.03859</v>
      </c>
      <c r="F679" s="4"/>
      <c r="G679" s="4"/>
      <c r="H679" s="4"/>
      <c r="I679" s="4"/>
      <c r="J679" s="4"/>
      <c r="K679" s="4"/>
    </row>
    <row r="680" spans="1:11" ht="105.6" x14ac:dyDescent="0.3">
      <c r="A680" s="5" t="s">
        <v>1552</v>
      </c>
      <c r="B680" s="6" t="s">
        <v>1553</v>
      </c>
      <c r="C680" s="4">
        <v>860.63191000000006</v>
      </c>
      <c r="D680" s="4">
        <v>0</v>
      </c>
      <c r="E680" s="4">
        <v>860.63191000000006</v>
      </c>
      <c r="F680" s="4"/>
      <c r="G680" s="4"/>
      <c r="H680" s="4"/>
      <c r="I680" s="4"/>
      <c r="J680" s="4"/>
      <c r="K680" s="4"/>
    </row>
    <row r="681" spans="1:11" ht="66" x14ac:dyDescent="0.3">
      <c r="A681" s="5" t="s">
        <v>1554</v>
      </c>
      <c r="B681" s="6" t="s">
        <v>1555</v>
      </c>
      <c r="C681" s="4">
        <v>3600</v>
      </c>
      <c r="D681" s="4">
        <v>0</v>
      </c>
      <c r="E681" s="4">
        <v>3600</v>
      </c>
      <c r="F681" s="4"/>
      <c r="G681" s="4"/>
      <c r="H681" s="4"/>
      <c r="I681" s="4"/>
      <c r="J681" s="4"/>
      <c r="K681" s="4"/>
    </row>
    <row r="682" spans="1:11" ht="39.6" x14ac:dyDescent="0.3">
      <c r="A682" s="5" t="s">
        <v>822</v>
      </c>
      <c r="B682" s="6" t="s">
        <v>823</v>
      </c>
      <c r="C682" s="4">
        <v>7806.0481600000003</v>
      </c>
      <c r="D682" s="4">
        <v>0</v>
      </c>
      <c r="E682" s="4">
        <v>7806.0481600000003</v>
      </c>
      <c r="F682" s="4">
        <v>26267.3</v>
      </c>
      <c r="G682" s="4">
        <v>0</v>
      </c>
      <c r="H682" s="4">
        <v>26267.3</v>
      </c>
      <c r="I682" s="4"/>
      <c r="J682" s="4"/>
      <c r="K682" s="4"/>
    </row>
    <row r="683" spans="1:11" ht="13.8" x14ac:dyDescent="0.3">
      <c r="A683" s="15" t="s">
        <v>824</v>
      </c>
      <c r="B683" s="16" t="s">
        <v>825</v>
      </c>
      <c r="C683" s="3">
        <f t="shared" ref="C683:K683" si="142">SUM(C684:C685)</f>
        <v>777668.37818</v>
      </c>
      <c r="D683" s="3">
        <f t="shared" si="142"/>
        <v>11985.76706</v>
      </c>
      <c r="E683" s="3">
        <f t="shared" si="142"/>
        <v>789654.14523999998</v>
      </c>
      <c r="F683" s="3">
        <f t="shared" si="142"/>
        <v>954790.8</v>
      </c>
      <c r="G683" s="3">
        <f t="shared" si="142"/>
        <v>0</v>
      </c>
      <c r="H683" s="3">
        <f t="shared" si="142"/>
        <v>954790.8</v>
      </c>
      <c r="I683" s="3">
        <f t="shared" si="142"/>
        <v>991932.1</v>
      </c>
      <c r="J683" s="3">
        <f t="shared" si="142"/>
        <v>0</v>
      </c>
      <c r="K683" s="3">
        <f t="shared" si="142"/>
        <v>991932.1</v>
      </c>
    </row>
    <row r="684" spans="1:11" ht="26.4" x14ac:dyDescent="0.3">
      <c r="A684" s="5" t="s">
        <v>826</v>
      </c>
      <c r="B684" s="6" t="s">
        <v>827</v>
      </c>
      <c r="C684" s="4">
        <v>426177.32445000001</v>
      </c>
      <c r="D684" s="4">
        <v>11985.76706</v>
      </c>
      <c r="E684" s="4">
        <v>438163.09151</v>
      </c>
      <c r="F684" s="4">
        <v>569606.80000000005</v>
      </c>
      <c r="G684" s="4">
        <v>0</v>
      </c>
      <c r="H684" s="4">
        <v>569606.80000000005</v>
      </c>
      <c r="I684" s="4">
        <v>606748.1</v>
      </c>
      <c r="J684" s="4">
        <v>0</v>
      </c>
      <c r="K684" s="4">
        <v>606748.1</v>
      </c>
    </row>
    <row r="685" spans="1:11" ht="26.4" x14ac:dyDescent="0.3">
      <c r="A685" s="5" t="s">
        <v>828</v>
      </c>
      <c r="B685" s="6" t="s">
        <v>829</v>
      </c>
      <c r="C685" s="4">
        <v>351491.05373000004</v>
      </c>
      <c r="D685" s="4">
        <v>0</v>
      </c>
      <c r="E685" s="4">
        <v>351491.05373000004</v>
      </c>
      <c r="F685" s="4">
        <v>385184</v>
      </c>
      <c r="G685" s="4">
        <v>0</v>
      </c>
      <c r="H685" s="4">
        <v>385184</v>
      </c>
      <c r="I685" s="4">
        <v>385184</v>
      </c>
      <c r="J685" s="4">
        <v>0</v>
      </c>
      <c r="K685" s="4">
        <v>385184</v>
      </c>
    </row>
    <row r="686" spans="1:11" ht="13.8" x14ac:dyDescent="0.3">
      <c r="A686" s="15" t="s">
        <v>830</v>
      </c>
      <c r="B686" s="16" t="s">
        <v>831</v>
      </c>
      <c r="C686" s="3">
        <f t="shared" ref="C686:K686" si="143">SUM(C687:C689)</f>
        <v>214426.43777999998</v>
      </c>
      <c r="D686" s="3">
        <f t="shared" si="143"/>
        <v>15354.63762</v>
      </c>
      <c r="E686" s="3">
        <f t="shared" si="143"/>
        <v>229781.07539999997</v>
      </c>
      <c r="F686" s="3">
        <f t="shared" si="143"/>
        <v>270329.2</v>
      </c>
      <c r="G686" s="3">
        <f t="shared" si="143"/>
        <v>25046.7</v>
      </c>
      <c r="H686" s="3">
        <f t="shared" si="143"/>
        <v>295375.90000000002</v>
      </c>
      <c r="I686" s="3">
        <f t="shared" si="143"/>
        <v>276005.5</v>
      </c>
      <c r="J686" s="3">
        <f t="shared" si="143"/>
        <v>27958.400000000001</v>
      </c>
      <c r="K686" s="3">
        <f t="shared" si="143"/>
        <v>303963.89999999997</v>
      </c>
    </row>
    <row r="687" spans="1:11" x14ac:dyDescent="0.3">
      <c r="A687" s="5" t="s">
        <v>832</v>
      </c>
      <c r="B687" s="6" t="s">
        <v>833</v>
      </c>
      <c r="C687" s="4">
        <v>26583.973839999999</v>
      </c>
      <c r="D687" s="4">
        <v>0</v>
      </c>
      <c r="E687" s="4">
        <v>26583.973839999999</v>
      </c>
      <c r="F687" s="4">
        <v>26755.7</v>
      </c>
      <c r="G687" s="4">
        <v>0</v>
      </c>
      <c r="H687" s="4">
        <v>26755.7</v>
      </c>
      <c r="I687" s="4">
        <v>28363.4</v>
      </c>
      <c r="J687" s="4">
        <v>0</v>
      </c>
      <c r="K687" s="4">
        <v>28363.4</v>
      </c>
    </row>
    <row r="688" spans="1:11" ht="26.4" x14ac:dyDescent="0.3">
      <c r="A688" s="5" t="s">
        <v>834</v>
      </c>
      <c r="B688" s="6" t="s">
        <v>835</v>
      </c>
      <c r="C688" s="4">
        <v>10447.799869999999</v>
      </c>
      <c r="D688" s="4">
        <v>99.840869999999995</v>
      </c>
      <c r="E688" s="4">
        <v>10547.640740000001</v>
      </c>
      <c r="F688" s="4">
        <v>10233.9</v>
      </c>
      <c r="G688" s="4">
        <v>125</v>
      </c>
      <c r="H688" s="4">
        <v>10358.9</v>
      </c>
      <c r="I688" s="4">
        <v>10233.9</v>
      </c>
      <c r="J688" s="4">
        <v>125</v>
      </c>
      <c r="K688" s="4">
        <v>10358.9</v>
      </c>
    </row>
    <row r="689" spans="1:11" ht="26.4" x14ac:dyDescent="0.3">
      <c r="A689" s="5" t="s">
        <v>836</v>
      </c>
      <c r="B689" s="6" t="s">
        <v>837</v>
      </c>
      <c r="C689" s="4">
        <v>177394.66407</v>
      </c>
      <c r="D689" s="4">
        <v>15254.79675</v>
      </c>
      <c r="E689" s="4">
        <v>192649.46081999998</v>
      </c>
      <c r="F689" s="4">
        <v>233339.6</v>
      </c>
      <c r="G689" s="4">
        <v>24921.7</v>
      </c>
      <c r="H689" s="4">
        <v>258261.30000000002</v>
      </c>
      <c r="I689" s="4">
        <v>237408.2</v>
      </c>
      <c r="J689" s="4">
        <v>27833.4</v>
      </c>
      <c r="K689" s="4">
        <v>265241.59999999998</v>
      </c>
    </row>
    <row r="690" spans="1:11" x14ac:dyDescent="0.3">
      <c r="A690" s="7" t="s">
        <v>838</v>
      </c>
      <c r="B690" s="8" t="s">
        <v>839</v>
      </c>
      <c r="C690" s="13">
        <f t="shared" ref="C690:K690" si="144">C691+C717+C725+C732+C740+C727+C730+C738+C736</f>
        <v>8275800.6560999993</v>
      </c>
      <c r="D690" s="13">
        <f t="shared" si="144"/>
        <v>373477.47662000003</v>
      </c>
      <c r="E690" s="13">
        <f t="shared" si="144"/>
        <v>8649278.1327199992</v>
      </c>
      <c r="F690" s="13">
        <f t="shared" si="144"/>
        <v>10850264.000000002</v>
      </c>
      <c r="G690" s="13">
        <f t="shared" si="144"/>
        <v>1533987.1</v>
      </c>
      <c r="H690" s="13">
        <f t="shared" si="144"/>
        <v>12384251.100000001</v>
      </c>
      <c r="I690" s="13">
        <f t="shared" si="144"/>
        <v>10022974.6</v>
      </c>
      <c r="J690" s="13">
        <f t="shared" si="144"/>
        <v>511728.39999999997</v>
      </c>
      <c r="K690" s="13">
        <f t="shared" si="144"/>
        <v>10534703</v>
      </c>
    </row>
    <row r="691" spans="1:11" ht="27.6" x14ac:dyDescent="0.3">
      <c r="A691" s="15" t="s">
        <v>840</v>
      </c>
      <c r="B691" s="16" t="s">
        <v>841</v>
      </c>
      <c r="C691" s="3">
        <f t="shared" ref="C691:K691" si="145">SUM(C692:C716)</f>
        <v>6169403.4121699994</v>
      </c>
      <c r="D691" s="3">
        <f t="shared" si="145"/>
        <v>359945.19761999999</v>
      </c>
      <c r="E691" s="3">
        <f t="shared" si="145"/>
        <v>6529348.6097899992</v>
      </c>
      <c r="F691" s="3">
        <f>SUM(F692:F716)</f>
        <v>8036207.4000000004</v>
      </c>
      <c r="G691" s="3">
        <f t="shared" si="145"/>
        <v>1110200.1000000001</v>
      </c>
      <c r="H691" s="3">
        <f t="shared" si="145"/>
        <v>9146407.5</v>
      </c>
      <c r="I691" s="3">
        <f t="shared" si="145"/>
        <v>7157150.7999999998</v>
      </c>
      <c r="J691" s="3">
        <f t="shared" si="145"/>
        <v>487922.3</v>
      </c>
      <c r="K691" s="3">
        <f t="shared" si="145"/>
        <v>7645073.1000000006</v>
      </c>
    </row>
    <row r="692" spans="1:11" ht="34.200000000000003" customHeight="1" x14ac:dyDescent="0.3">
      <c r="A692" s="5" t="s">
        <v>842</v>
      </c>
      <c r="B692" s="6" t="s">
        <v>843</v>
      </c>
      <c r="C692" s="4">
        <v>149919.42352000001</v>
      </c>
      <c r="D692" s="4">
        <v>0</v>
      </c>
      <c r="E692" s="4">
        <v>149919.42352000001</v>
      </c>
      <c r="F692" s="4">
        <v>90460.6</v>
      </c>
      <c r="G692" s="4">
        <v>0</v>
      </c>
      <c r="H692" s="4">
        <v>90460.6</v>
      </c>
      <c r="I692" s="4">
        <v>129079.1</v>
      </c>
      <c r="J692" s="4">
        <v>0</v>
      </c>
      <c r="K692" s="4">
        <v>129079.1</v>
      </c>
    </row>
    <row r="693" spans="1:11" ht="26.4" x14ac:dyDescent="0.3">
      <c r="A693" s="5" t="s">
        <v>844</v>
      </c>
      <c r="B693" s="6" t="s">
        <v>1859</v>
      </c>
      <c r="C693" s="4">
        <v>429376.51392</v>
      </c>
      <c r="D693" s="4">
        <v>0</v>
      </c>
      <c r="E693" s="4">
        <v>429376.51392</v>
      </c>
      <c r="F693" s="4">
        <v>257849.4</v>
      </c>
      <c r="G693" s="4">
        <v>0</v>
      </c>
      <c r="H693" s="4">
        <v>257849.4</v>
      </c>
      <c r="I693" s="4">
        <v>168543.9</v>
      </c>
      <c r="J693" s="4">
        <v>0</v>
      </c>
      <c r="K693" s="4">
        <v>168543.9</v>
      </c>
    </row>
    <row r="694" spans="1:11" ht="34.200000000000003" customHeight="1" x14ac:dyDescent="0.3">
      <c r="A694" s="5" t="s">
        <v>845</v>
      </c>
      <c r="B694" s="6" t="s">
        <v>846</v>
      </c>
      <c r="C694" s="4">
        <v>84750.009139999995</v>
      </c>
      <c r="D694" s="4">
        <v>0</v>
      </c>
      <c r="E694" s="4">
        <v>84750.009139999995</v>
      </c>
      <c r="F694" s="4">
        <v>50000</v>
      </c>
      <c r="G694" s="4">
        <v>0</v>
      </c>
      <c r="H694" s="4">
        <v>50000</v>
      </c>
      <c r="I694" s="4">
        <v>50000</v>
      </c>
      <c r="J694" s="4">
        <v>0</v>
      </c>
      <c r="K694" s="4">
        <v>50000</v>
      </c>
    </row>
    <row r="695" spans="1:11" ht="39.6" x14ac:dyDescent="0.3">
      <c r="A695" s="5" t="s">
        <v>847</v>
      </c>
      <c r="B695" s="6" t="s">
        <v>848</v>
      </c>
      <c r="C695" s="4">
        <v>184804.71361000001</v>
      </c>
      <c r="D695" s="4">
        <v>3949.1990499999997</v>
      </c>
      <c r="E695" s="4">
        <v>188753.91266</v>
      </c>
      <c r="F695" s="4">
        <v>230824.9</v>
      </c>
      <c r="G695" s="4">
        <v>1835.2</v>
      </c>
      <c r="H695" s="4">
        <v>232660.1</v>
      </c>
      <c r="I695" s="4">
        <v>259316.30000000002</v>
      </c>
      <c r="J695" s="4">
        <v>1480</v>
      </c>
      <c r="K695" s="4">
        <v>260796.30000000002</v>
      </c>
    </row>
    <row r="696" spans="1:11" ht="30" customHeight="1" x14ac:dyDescent="0.3">
      <c r="A696" s="5" t="s">
        <v>849</v>
      </c>
      <c r="B696" s="6" t="s">
        <v>1860</v>
      </c>
      <c r="C696" s="4">
        <v>27245.294129999998</v>
      </c>
      <c r="D696" s="4">
        <v>25362.474389999999</v>
      </c>
      <c r="E696" s="4">
        <v>52607.768520000005</v>
      </c>
      <c r="F696" s="4">
        <v>37964.6</v>
      </c>
      <c r="G696" s="4">
        <v>49575.1</v>
      </c>
      <c r="H696" s="4">
        <v>87539.7</v>
      </c>
      <c r="I696" s="4">
        <v>16577.099999999999</v>
      </c>
      <c r="J696" s="4">
        <v>3469.3</v>
      </c>
      <c r="K696" s="4">
        <v>20046.399999999998</v>
      </c>
    </row>
    <row r="697" spans="1:11" ht="28.95" customHeight="1" x14ac:dyDescent="0.3">
      <c r="A697" s="5" t="s">
        <v>850</v>
      </c>
      <c r="B697" s="6" t="s">
        <v>851</v>
      </c>
      <c r="C697" s="4">
        <v>24657.60743</v>
      </c>
      <c r="D697" s="4">
        <v>0</v>
      </c>
      <c r="E697" s="4">
        <v>24657.60743</v>
      </c>
      <c r="F697" s="4">
        <v>24684.2</v>
      </c>
      <c r="G697" s="4">
        <v>0</v>
      </c>
      <c r="H697" s="4">
        <v>24684.2</v>
      </c>
      <c r="I697" s="4">
        <v>12342.1</v>
      </c>
      <c r="J697" s="4">
        <v>0</v>
      </c>
      <c r="K697" s="4">
        <v>12342.1</v>
      </c>
    </row>
    <row r="698" spans="1:11" ht="21.6" customHeight="1" x14ac:dyDescent="0.3">
      <c r="A698" s="5" t="s">
        <v>852</v>
      </c>
      <c r="B698" s="6" t="s">
        <v>853</v>
      </c>
      <c r="C698" s="4">
        <v>1276387.09455</v>
      </c>
      <c r="D698" s="4">
        <v>0</v>
      </c>
      <c r="E698" s="4">
        <v>1276387.09455</v>
      </c>
      <c r="F698" s="4">
        <v>1484010.5</v>
      </c>
      <c r="G698" s="4">
        <v>0</v>
      </c>
      <c r="H698" s="4">
        <v>1484010.5</v>
      </c>
      <c r="I698" s="4">
        <v>1609063.6</v>
      </c>
      <c r="J698" s="4">
        <v>0</v>
      </c>
      <c r="K698" s="4">
        <v>1609063.6</v>
      </c>
    </row>
    <row r="699" spans="1:11" ht="39.6" x14ac:dyDescent="0.3">
      <c r="A699" s="5" t="s">
        <v>854</v>
      </c>
      <c r="B699" s="6" t="s">
        <v>855</v>
      </c>
      <c r="C699" s="4">
        <v>716258.10190999997</v>
      </c>
      <c r="D699" s="4">
        <v>0</v>
      </c>
      <c r="E699" s="4">
        <v>716258.10190999997</v>
      </c>
      <c r="F699" s="4">
        <v>869735.9</v>
      </c>
      <c r="G699" s="4">
        <v>0</v>
      </c>
      <c r="H699" s="4">
        <v>869735.9</v>
      </c>
      <c r="I699" s="4">
        <v>942745.20000000007</v>
      </c>
      <c r="J699" s="4">
        <v>0</v>
      </c>
      <c r="K699" s="4">
        <v>942745.20000000007</v>
      </c>
    </row>
    <row r="700" spans="1:11" x14ac:dyDescent="0.3">
      <c r="A700" s="5" t="s">
        <v>856</v>
      </c>
      <c r="B700" s="6" t="s">
        <v>857</v>
      </c>
      <c r="C700" s="4">
        <v>19834.075000000001</v>
      </c>
      <c r="D700" s="4">
        <v>0</v>
      </c>
      <c r="E700" s="4">
        <v>19834.075000000001</v>
      </c>
      <c r="F700" s="4">
        <v>33236.699999999997</v>
      </c>
      <c r="G700" s="4">
        <v>0</v>
      </c>
      <c r="H700" s="4">
        <v>33236.699999999997</v>
      </c>
      <c r="I700" s="4">
        <v>35597.699999999997</v>
      </c>
      <c r="J700" s="4">
        <v>0</v>
      </c>
      <c r="K700" s="4">
        <v>35597.699999999997</v>
      </c>
    </row>
    <row r="701" spans="1:11" ht="31.2" customHeight="1" x14ac:dyDescent="0.3">
      <c r="A701" s="5" t="s">
        <v>858</v>
      </c>
      <c r="B701" s="6" t="s">
        <v>859</v>
      </c>
      <c r="C701" s="4">
        <v>384009.76951000001</v>
      </c>
      <c r="D701" s="4">
        <v>4816.9699800000008</v>
      </c>
      <c r="E701" s="4">
        <v>388826.73949000001</v>
      </c>
      <c r="F701" s="4">
        <v>695397.1</v>
      </c>
      <c r="G701" s="4">
        <v>0</v>
      </c>
      <c r="H701" s="4">
        <v>695397.1</v>
      </c>
      <c r="I701" s="4">
        <v>700334.5</v>
      </c>
      <c r="J701" s="4">
        <v>2704.8</v>
      </c>
      <c r="K701" s="4">
        <v>703039.3</v>
      </c>
    </row>
    <row r="702" spans="1:11" ht="26.4" x14ac:dyDescent="0.3">
      <c r="A702" s="5" t="s">
        <v>860</v>
      </c>
      <c r="B702" s="6" t="s">
        <v>861</v>
      </c>
      <c r="C702" s="4">
        <v>801102.63188999996</v>
      </c>
      <c r="D702" s="4">
        <v>224612.46137999999</v>
      </c>
      <c r="E702" s="4">
        <v>1025715.09327</v>
      </c>
      <c r="F702" s="4">
        <v>1061902</v>
      </c>
      <c r="G702" s="4">
        <v>243170.7</v>
      </c>
      <c r="H702" s="4">
        <v>1305072.7</v>
      </c>
      <c r="I702" s="4">
        <v>1120452.2</v>
      </c>
      <c r="J702" s="4">
        <v>316391.3</v>
      </c>
      <c r="K702" s="4">
        <v>1436843.5</v>
      </c>
    </row>
    <row r="703" spans="1:11" ht="58.2" customHeight="1" x14ac:dyDescent="0.3">
      <c r="A703" s="5" t="s">
        <v>862</v>
      </c>
      <c r="B703" s="6" t="s">
        <v>863</v>
      </c>
      <c r="C703" s="4">
        <v>82689.559340000007</v>
      </c>
      <c r="D703" s="4">
        <v>0</v>
      </c>
      <c r="E703" s="4">
        <v>82689.559340000007</v>
      </c>
      <c r="F703" s="4">
        <v>242388.80000000002</v>
      </c>
      <c r="G703" s="4">
        <v>0</v>
      </c>
      <c r="H703" s="4">
        <v>242388.80000000002</v>
      </c>
      <c r="I703" s="4">
        <v>68924</v>
      </c>
      <c r="J703" s="4">
        <v>0</v>
      </c>
      <c r="K703" s="4">
        <v>68924</v>
      </c>
    </row>
    <row r="704" spans="1:11" ht="22.2" customHeight="1" x14ac:dyDescent="0.3">
      <c r="A704" s="5" t="s">
        <v>864</v>
      </c>
      <c r="B704" s="6" t="s">
        <v>1834</v>
      </c>
      <c r="C704" s="4">
        <v>49999.553999999996</v>
      </c>
      <c r="D704" s="4">
        <v>0</v>
      </c>
      <c r="E704" s="4">
        <v>49999.553999999996</v>
      </c>
      <c r="F704" s="4">
        <v>50000</v>
      </c>
      <c r="G704" s="4">
        <v>0</v>
      </c>
      <c r="H704" s="4">
        <v>50000</v>
      </c>
      <c r="I704" s="4"/>
      <c r="J704" s="4"/>
      <c r="K704" s="4"/>
    </row>
    <row r="705" spans="1:11" ht="26.4" x14ac:dyDescent="0.3">
      <c r="A705" s="5" t="s">
        <v>865</v>
      </c>
      <c r="B705" s="6" t="s">
        <v>866</v>
      </c>
      <c r="C705" s="4">
        <v>736942.77625999996</v>
      </c>
      <c r="D705" s="4">
        <v>55462.799039999998</v>
      </c>
      <c r="E705" s="4">
        <v>792405.57529999991</v>
      </c>
      <c r="F705" s="4">
        <v>927288.1</v>
      </c>
      <c r="G705" s="4">
        <v>60252.1</v>
      </c>
      <c r="H705" s="4">
        <v>987540.20000000007</v>
      </c>
      <c r="I705" s="4">
        <v>1044000.8</v>
      </c>
      <c r="J705" s="4">
        <v>58668</v>
      </c>
      <c r="K705" s="4">
        <v>1102668.8</v>
      </c>
    </row>
    <row r="706" spans="1:11" ht="26.4" x14ac:dyDescent="0.3">
      <c r="A706" s="5" t="s">
        <v>867</v>
      </c>
      <c r="B706" s="6" t="s">
        <v>1861</v>
      </c>
      <c r="C706" s="4">
        <v>29999.72984</v>
      </c>
      <c r="D706" s="4">
        <v>0</v>
      </c>
      <c r="E706" s="4">
        <v>29999.72984</v>
      </c>
      <c r="F706" s="4">
        <v>600000</v>
      </c>
      <c r="G706" s="4">
        <v>0</v>
      </c>
      <c r="H706" s="4">
        <v>600000</v>
      </c>
      <c r="I706" s="4">
        <v>300000</v>
      </c>
      <c r="J706" s="4">
        <v>50400</v>
      </c>
      <c r="K706" s="4">
        <v>350400</v>
      </c>
    </row>
    <row r="707" spans="1:11" ht="92.4" x14ac:dyDescent="0.3">
      <c r="A707" s="5" t="s">
        <v>1556</v>
      </c>
      <c r="B707" s="6" t="s">
        <v>1557</v>
      </c>
      <c r="C707" s="4">
        <v>680502.72500999994</v>
      </c>
      <c r="D707" s="4">
        <v>0</v>
      </c>
      <c r="E707" s="4">
        <v>680502.72500999994</v>
      </c>
      <c r="F707" s="20"/>
      <c r="G707" s="20"/>
      <c r="H707" s="20"/>
      <c r="I707" s="4"/>
      <c r="J707" s="4"/>
      <c r="K707" s="4"/>
    </row>
    <row r="708" spans="1:11" x14ac:dyDescent="0.3">
      <c r="A708" s="5" t="s">
        <v>1758</v>
      </c>
      <c r="B708" s="6" t="s">
        <v>1759</v>
      </c>
      <c r="C708" s="4"/>
      <c r="D708" s="4"/>
      <c r="E708" s="4"/>
      <c r="F708" s="4">
        <v>600000</v>
      </c>
      <c r="G708" s="4">
        <v>700000</v>
      </c>
      <c r="H708" s="4">
        <v>1300000</v>
      </c>
      <c r="I708" s="4"/>
      <c r="J708" s="4"/>
      <c r="K708" s="4"/>
    </row>
    <row r="709" spans="1:11" ht="26.4" x14ac:dyDescent="0.3">
      <c r="A709" s="5" t="s">
        <v>868</v>
      </c>
      <c r="B709" s="6" t="s">
        <v>869</v>
      </c>
      <c r="C709" s="4">
        <v>4146.0407000000005</v>
      </c>
      <c r="D709" s="4">
        <v>0</v>
      </c>
      <c r="E709" s="4">
        <v>4146.0407000000005</v>
      </c>
      <c r="F709" s="4">
        <v>4598.2</v>
      </c>
      <c r="G709" s="4">
        <v>0</v>
      </c>
      <c r="H709" s="4">
        <v>4598.2</v>
      </c>
      <c r="I709" s="4">
        <v>4770.1000000000004</v>
      </c>
      <c r="J709" s="4">
        <v>0</v>
      </c>
      <c r="K709" s="4">
        <v>4770.1000000000004</v>
      </c>
    </row>
    <row r="710" spans="1:11" ht="26.4" x14ac:dyDescent="0.3">
      <c r="A710" s="5" t="s">
        <v>870</v>
      </c>
      <c r="B710" s="6" t="s">
        <v>871</v>
      </c>
      <c r="C710" s="4">
        <v>405804.07539000001</v>
      </c>
      <c r="D710" s="4">
        <v>45638.52678</v>
      </c>
      <c r="E710" s="4">
        <v>451442.60217000003</v>
      </c>
      <c r="F710" s="4">
        <v>503440.4</v>
      </c>
      <c r="G710" s="4">
        <v>55367</v>
      </c>
      <c r="H710" s="4">
        <v>558807.4</v>
      </c>
      <c r="I710" s="4">
        <v>542892.5</v>
      </c>
      <c r="J710" s="4">
        <v>54808.9</v>
      </c>
      <c r="K710" s="4">
        <v>597701.4</v>
      </c>
    </row>
    <row r="711" spans="1:11" ht="39.6" x14ac:dyDescent="0.3">
      <c r="A711" s="5" t="s">
        <v>872</v>
      </c>
      <c r="B711" s="6" t="s">
        <v>873</v>
      </c>
      <c r="C711" s="4">
        <v>75373.717019999996</v>
      </c>
      <c r="D711" s="4">
        <v>102.767</v>
      </c>
      <c r="E711" s="4">
        <v>75476.484019999989</v>
      </c>
      <c r="F711" s="4">
        <v>151065.60000000001</v>
      </c>
      <c r="G711" s="4">
        <v>0</v>
      </c>
      <c r="H711" s="4">
        <v>151065.60000000001</v>
      </c>
      <c r="I711" s="4">
        <v>152511.70000000001</v>
      </c>
      <c r="J711" s="4">
        <v>0</v>
      </c>
      <c r="K711" s="4">
        <v>152511.70000000001</v>
      </c>
    </row>
    <row r="712" spans="1:11" ht="39.6" x14ac:dyDescent="0.3">
      <c r="A712" s="5" t="s">
        <v>1558</v>
      </c>
      <c r="B712" s="6" t="s">
        <v>1559</v>
      </c>
      <c r="C712" s="4">
        <v>5600</v>
      </c>
      <c r="D712" s="4">
        <v>0</v>
      </c>
      <c r="E712" s="4">
        <v>5600</v>
      </c>
      <c r="F712" s="4"/>
      <c r="G712" s="4"/>
      <c r="H712" s="4"/>
      <c r="I712" s="4"/>
      <c r="J712" s="4"/>
      <c r="K712" s="4"/>
    </row>
    <row r="713" spans="1:11" ht="39.6" x14ac:dyDescent="0.3">
      <c r="A713" s="5" t="s">
        <v>1760</v>
      </c>
      <c r="B713" s="6" t="s">
        <v>1761</v>
      </c>
      <c r="C713" s="4"/>
      <c r="D713" s="4"/>
      <c r="E713" s="4"/>
      <c r="F713" s="4">
        <v>3973.9</v>
      </c>
      <c r="G713" s="4">
        <v>0</v>
      </c>
      <c r="H713" s="4">
        <v>3973.9</v>
      </c>
      <c r="I713" s="4"/>
      <c r="J713" s="4"/>
      <c r="K713" s="4"/>
    </row>
    <row r="714" spans="1:11" ht="39.6" x14ac:dyDescent="0.3">
      <c r="A714" s="5" t="s">
        <v>1762</v>
      </c>
      <c r="B714" s="6" t="s">
        <v>1763</v>
      </c>
      <c r="C714" s="4"/>
      <c r="D714" s="4"/>
      <c r="E714" s="4"/>
      <c r="F714" s="4">
        <v>54537.8</v>
      </c>
      <c r="G714" s="4">
        <v>0</v>
      </c>
      <c r="H714" s="4">
        <v>54537.8</v>
      </c>
      <c r="I714" s="4"/>
      <c r="J714" s="4"/>
      <c r="K714" s="4"/>
    </row>
    <row r="715" spans="1:11" ht="59.4" customHeight="1" x14ac:dyDescent="0.3">
      <c r="A715" s="5" t="s">
        <v>1764</v>
      </c>
      <c r="B715" s="6" t="s">
        <v>1923</v>
      </c>
      <c r="C715" s="4"/>
      <c r="D715" s="4"/>
      <c r="E715" s="4"/>
      <c r="F715" s="4">
        <v>45000</v>
      </c>
      <c r="G715" s="4">
        <v>0</v>
      </c>
      <c r="H715" s="4">
        <v>45000</v>
      </c>
      <c r="I715" s="4"/>
      <c r="J715" s="4"/>
      <c r="K715" s="4"/>
    </row>
    <row r="716" spans="1:11" ht="52.8" x14ac:dyDescent="0.3">
      <c r="A716" s="5" t="s">
        <v>1765</v>
      </c>
      <c r="B716" s="6" t="s">
        <v>1766</v>
      </c>
      <c r="C716" s="4"/>
      <c r="D716" s="4"/>
      <c r="E716" s="4"/>
      <c r="F716" s="4">
        <v>17848.7</v>
      </c>
      <c r="G716" s="4">
        <v>0</v>
      </c>
      <c r="H716" s="4">
        <v>17848.7</v>
      </c>
      <c r="I716" s="4"/>
      <c r="J716" s="4"/>
      <c r="K716" s="4"/>
    </row>
    <row r="717" spans="1:11" ht="13.8" x14ac:dyDescent="0.3">
      <c r="A717" s="15" t="s">
        <v>874</v>
      </c>
      <c r="B717" s="16" t="s">
        <v>875</v>
      </c>
      <c r="C717" s="3">
        <f t="shared" ref="C717:K717" si="146">SUM(C718:C724)</f>
        <v>1588893.8750499999</v>
      </c>
      <c r="D717" s="3">
        <f t="shared" si="146"/>
        <v>2820.4384200000004</v>
      </c>
      <c r="E717" s="3">
        <f t="shared" si="146"/>
        <v>1591714.3134699999</v>
      </c>
      <c r="F717" s="3">
        <f>SUM(F718:F724)</f>
        <v>1947220.8</v>
      </c>
      <c r="G717" s="3">
        <f t="shared" si="146"/>
        <v>402687</v>
      </c>
      <c r="H717" s="3">
        <f t="shared" si="146"/>
        <v>2349907.7999999998</v>
      </c>
      <c r="I717" s="3">
        <f t="shared" si="146"/>
        <v>1954794.9</v>
      </c>
      <c r="J717" s="3">
        <f t="shared" si="146"/>
        <v>2706.1</v>
      </c>
      <c r="K717" s="3">
        <f t="shared" si="146"/>
        <v>1957500.9999999998</v>
      </c>
    </row>
    <row r="718" spans="1:11" x14ac:dyDescent="0.3">
      <c r="A718" s="5" t="s">
        <v>876</v>
      </c>
      <c r="B718" s="6" t="s">
        <v>877</v>
      </c>
      <c r="C718" s="4">
        <v>29343.695620000002</v>
      </c>
      <c r="D718" s="4">
        <v>56.550510000000003</v>
      </c>
      <c r="E718" s="4">
        <v>29400.24613</v>
      </c>
      <c r="F718" s="4">
        <v>30258.9</v>
      </c>
      <c r="G718" s="4">
        <v>150</v>
      </c>
      <c r="H718" s="4">
        <v>30408.9</v>
      </c>
      <c r="I718" s="4">
        <v>32009.600000000002</v>
      </c>
      <c r="J718" s="4">
        <v>66</v>
      </c>
      <c r="K718" s="4">
        <v>32075.600000000002</v>
      </c>
    </row>
    <row r="719" spans="1:11" ht="39.6" x14ac:dyDescent="0.3">
      <c r="A719" s="5" t="s">
        <v>878</v>
      </c>
      <c r="B719" s="6" t="s">
        <v>1914</v>
      </c>
      <c r="C719" s="4">
        <v>18846.343230000002</v>
      </c>
      <c r="D719" s="4">
        <v>2221.3267400000004</v>
      </c>
      <c r="E719" s="4">
        <v>21067.669969999999</v>
      </c>
      <c r="F719" s="4">
        <v>18458.8</v>
      </c>
      <c r="G719" s="4">
        <v>1800</v>
      </c>
      <c r="H719" s="4">
        <v>20258.8</v>
      </c>
      <c r="I719" s="4">
        <v>26158.799999999999</v>
      </c>
      <c r="J719" s="4">
        <v>1900</v>
      </c>
      <c r="K719" s="4">
        <v>28058.799999999999</v>
      </c>
    </row>
    <row r="720" spans="1:11" ht="26.4" x14ac:dyDescent="0.3">
      <c r="A720" s="5" t="s">
        <v>879</v>
      </c>
      <c r="B720" s="6" t="s">
        <v>880</v>
      </c>
      <c r="C720" s="4">
        <v>6810.6856399999997</v>
      </c>
      <c r="D720" s="4">
        <v>542.56117000000006</v>
      </c>
      <c r="E720" s="4">
        <v>7353.2468099999996</v>
      </c>
      <c r="F720" s="4">
        <v>8434.7000000000007</v>
      </c>
      <c r="G720" s="4">
        <v>737</v>
      </c>
      <c r="H720" s="4">
        <v>9171.7000000000007</v>
      </c>
      <c r="I720" s="4">
        <v>9137.4</v>
      </c>
      <c r="J720" s="4">
        <v>740.1</v>
      </c>
      <c r="K720" s="4">
        <v>9877.5</v>
      </c>
    </row>
    <row r="721" spans="1:11" ht="26.4" x14ac:dyDescent="0.3">
      <c r="A721" s="5" t="s">
        <v>881</v>
      </c>
      <c r="B721" s="6" t="s">
        <v>882</v>
      </c>
      <c r="C721" s="4">
        <v>1486.4949199999999</v>
      </c>
      <c r="D721" s="4">
        <v>0</v>
      </c>
      <c r="E721" s="4">
        <v>1486.4949199999999</v>
      </c>
      <c r="F721" s="4">
        <v>1980.4</v>
      </c>
      <c r="G721" s="4">
        <v>0</v>
      </c>
      <c r="H721" s="4">
        <v>1980.4</v>
      </c>
      <c r="I721" s="4">
        <v>1964</v>
      </c>
      <c r="J721" s="4">
        <v>0</v>
      </c>
      <c r="K721" s="4">
        <v>1964</v>
      </c>
    </row>
    <row r="722" spans="1:11" ht="26.4" x14ac:dyDescent="0.3">
      <c r="A722" s="5" t="s">
        <v>883</v>
      </c>
      <c r="B722" s="6" t="s">
        <v>884</v>
      </c>
      <c r="C722" s="4">
        <v>1530195.0466400001</v>
      </c>
      <c r="D722" s="4">
        <v>0</v>
      </c>
      <c r="E722" s="4">
        <v>1530195.0466400001</v>
      </c>
      <c r="F722" s="4">
        <v>1874158</v>
      </c>
      <c r="G722" s="4">
        <v>400000</v>
      </c>
      <c r="H722" s="4">
        <v>2274158</v>
      </c>
      <c r="I722" s="4">
        <v>1871276.7</v>
      </c>
      <c r="J722" s="4">
        <v>0</v>
      </c>
      <c r="K722" s="4">
        <v>1871276.7</v>
      </c>
    </row>
    <row r="723" spans="1:11" ht="52.8" x14ac:dyDescent="0.3">
      <c r="A723" s="5" t="s">
        <v>885</v>
      </c>
      <c r="B723" s="6" t="s">
        <v>886</v>
      </c>
      <c r="C723" s="4">
        <v>2211.6089999999999</v>
      </c>
      <c r="D723" s="4">
        <v>0</v>
      </c>
      <c r="E723" s="4">
        <v>2211.6089999999999</v>
      </c>
      <c r="F723" s="4">
        <v>3930</v>
      </c>
      <c r="G723" s="4">
        <v>0</v>
      </c>
      <c r="H723" s="4">
        <v>3930</v>
      </c>
      <c r="I723" s="4">
        <v>4248.3999999999996</v>
      </c>
      <c r="J723" s="4">
        <v>0</v>
      </c>
      <c r="K723" s="4">
        <v>4248.3999999999996</v>
      </c>
    </row>
    <row r="724" spans="1:11" ht="26.4" x14ac:dyDescent="0.3">
      <c r="A724" s="5" t="s">
        <v>1767</v>
      </c>
      <c r="B724" s="6" t="s">
        <v>1915</v>
      </c>
      <c r="C724" s="4"/>
      <c r="D724" s="4"/>
      <c r="E724" s="4"/>
      <c r="F724" s="4">
        <v>10000</v>
      </c>
      <c r="G724" s="4">
        <v>0</v>
      </c>
      <c r="H724" s="4">
        <v>10000</v>
      </c>
      <c r="I724" s="4">
        <v>10000</v>
      </c>
      <c r="J724" s="4">
        <v>0</v>
      </c>
      <c r="K724" s="4">
        <v>10000</v>
      </c>
    </row>
    <row r="725" spans="1:11" ht="13.8" x14ac:dyDescent="0.3">
      <c r="A725" s="19" t="s">
        <v>887</v>
      </c>
      <c r="B725" s="16" t="s">
        <v>888</v>
      </c>
      <c r="C725" s="3">
        <f t="shared" ref="C725:K725" si="147">C726</f>
        <v>7257.3403899999994</v>
      </c>
      <c r="D725" s="3">
        <f t="shared" si="147"/>
        <v>0</v>
      </c>
      <c r="E725" s="3">
        <f t="shared" si="147"/>
        <v>7257.3403899999994</v>
      </c>
      <c r="F725" s="3">
        <f t="shared" si="147"/>
        <v>16273.1</v>
      </c>
      <c r="G725" s="3">
        <f t="shared" si="147"/>
        <v>0</v>
      </c>
      <c r="H725" s="3">
        <f t="shared" si="147"/>
        <v>16273.1</v>
      </c>
      <c r="I725" s="3">
        <f t="shared" si="147"/>
        <v>17248</v>
      </c>
      <c r="J725" s="3">
        <f t="shared" si="147"/>
        <v>0</v>
      </c>
      <c r="K725" s="3">
        <f t="shared" si="147"/>
        <v>17248</v>
      </c>
    </row>
    <row r="726" spans="1:11" ht="18.600000000000001" customHeight="1" x14ac:dyDescent="0.3">
      <c r="A726" s="21" t="s">
        <v>889</v>
      </c>
      <c r="B726" s="6" t="s">
        <v>890</v>
      </c>
      <c r="C726" s="4">
        <v>7257.3403899999994</v>
      </c>
      <c r="D726" s="4">
        <v>0</v>
      </c>
      <c r="E726" s="4">
        <v>7257.3403899999994</v>
      </c>
      <c r="F726" s="4">
        <v>16273.1</v>
      </c>
      <c r="G726" s="4">
        <v>0</v>
      </c>
      <c r="H726" s="4">
        <v>16273.1</v>
      </c>
      <c r="I726" s="4">
        <v>17248</v>
      </c>
      <c r="J726" s="4">
        <v>0</v>
      </c>
      <c r="K726" s="4">
        <v>17248</v>
      </c>
    </row>
    <row r="727" spans="1:11" ht="13.8" x14ac:dyDescent="0.3">
      <c r="A727" s="19">
        <v>3804000</v>
      </c>
      <c r="B727" s="16" t="s">
        <v>1778</v>
      </c>
      <c r="C727" s="3">
        <f t="shared" ref="C727:E727" si="148">C728+C729</f>
        <v>0</v>
      </c>
      <c r="D727" s="3">
        <f t="shared" si="148"/>
        <v>0</v>
      </c>
      <c r="E727" s="3">
        <f t="shared" si="148"/>
        <v>0</v>
      </c>
      <c r="F727" s="3">
        <f>F728+F729</f>
        <v>109570.2</v>
      </c>
      <c r="G727" s="3">
        <f t="shared" ref="G727:K727" si="149">G728+G729</f>
        <v>0</v>
      </c>
      <c r="H727" s="3">
        <f t="shared" si="149"/>
        <v>109570.2</v>
      </c>
      <c r="I727" s="3">
        <f t="shared" si="149"/>
        <v>0</v>
      </c>
      <c r="J727" s="3">
        <f t="shared" si="149"/>
        <v>0</v>
      </c>
      <c r="K727" s="3">
        <f t="shared" si="149"/>
        <v>0</v>
      </c>
    </row>
    <row r="728" spans="1:11" ht="18.600000000000001" customHeight="1" x14ac:dyDescent="0.3">
      <c r="A728" s="21" t="s">
        <v>1768</v>
      </c>
      <c r="B728" s="6" t="s">
        <v>1769</v>
      </c>
      <c r="C728" s="4"/>
      <c r="D728" s="4"/>
      <c r="E728" s="4"/>
      <c r="F728" s="4">
        <v>9570.2000000000007</v>
      </c>
      <c r="G728" s="4">
        <v>0</v>
      </c>
      <c r="H728" s="4">
        <v>9570.2000000000007</v>
      </c>
      <c r="I728" s="4"/>
      <c r="J728" s="4"/>
      <c r="K728" s="4"/>
    </row>
    <row r="729" spans="1:11" ht="18.600000000000001" customHeight="1" x14ac:dyDescent="0.3">
      <c r="A729" s="21" t="s">
        <v>1770</v>
      </c>
      <c r="B729" s="6" t="s">
        <v>1771</v>
      </c>
      <c r="C729" s="4"/>
      <c r="D729" s="4"/>
      <c r="E729" s="4"/>
      <c r="F729" s="4">
        <v>100000</v>
      </c>
      <c r="G729" s="4">
        <v>0</v>
      </c>
      <c r="H729" s="4">
        <v>100000</v>
      </c>
      <c r="I729" s="4"/>
      <c r="J729" s="4"/>
      <c r="K729" s="4"/>
    </row>
    <row r="730" spans="1:11" ht="27.6" x14ac:dyDescent="0.3">
      <c r="A730" s="19">
        <v>3805000</v>
      </c>
      <c r="B730" s="16" t="s">
        <v>1779</v>
      </c>
      <c r="C730" s="3">
        <f t="shared" ref="C730:K730" si="150">C731</f>
        <v>0</v>
      </c>
      <c r="D730" s="3">
        <f t="shared" si="150"/>
        <v>0</v>
      </c>
      <c r="E730" s="3">
        <f t="shared" si="150"/>
        <v>0</v>
      </c>
      <c r="F730" s="3">
        <f t="shared" si="150"/>
        <v>19014.8</v>
      </c>
      <c r="G730" s="3">
        <f t="shared" si="150"/>
        <v>0</v>
      </c>
      <c r="H730" s="3">
        <f t="shared" si="150"/>
        <v>19014.8</v>
      </c>
      <c r="I730" s="3">
        <f t="shared" si="150"/>
        <v>20124</v>
      </c>
      <c r="J730" s="3">
        <f t="shared" si="150"/>
        <v>0</v>
      </c>
      <c r="K730" s="3">
        <f t="shared" si="150"/>
        <v>20124</v>
      </c>
    </row>
    <row r="731" spans="1:11" ht="26.4" x14ac:dyDescent="0.3">
      <c r="A731" s="21" t="s">
        <v>1772</v>
      </c>
      <c r="B731" s="6" t="s">
        <v>1773</v>
      </c>
      <c r="C731" s="4"/>
      <c r="D731" s="4"/>
      <c r="E731" s="4"/>
      <c r="F731" s="4">
        <v>19014.8</v>
      </c>
      <c r="G731" s="4">
        <v>0</v>
      </c>
      <c r="H731" s="4">
        <v>19014.8</v>
      </c>
      <c r="I731" s="4">
        <v>20124</v>
      </c>
      <c r="J731" s="4">
        <v>0</v>
      </c>
      <c r="K731" s="4">
        <v>20124</v>
      </c>
    </row>
    <row r="732" spans="1:11" ht="13.8" x14ac:dyDescent="0.3">
      <c r="A732" s="19" t="s">
        <v>891</v>
      </c>
      <c r="B732" s="16" t="s">
        <v>892</v>
      </c>
      <c r="C732" s="3">
        <f t="shared" ref="C732:K732" si="151">SUM(C733:C735)</f>
        <v>453045.15306000004</v>
      </c>
      <c r="D732" s="3">
        <f t="shared" si="151"/>
        <v>10704.126849999999</v>
      </c>
      <c r="E732" s="3">
        <f t="shared" si="151"/>
        <v>463749.27990999998</v>
      </c>
      <c r="F732" s="3">
        <f>SUM(F733:F735)</f>
        <v>617342.99999999988</v>
      </c>
      <c r="G732" s="3">
        <f t="shared" si="151"/>
        <v>21100</v>
      </c>
      <c r="H732" s="3">
        <f t="shared" si="151"/>
        <v>638442.99999999988</v>
      </c>
      <c r="I732" s="3">
        <f t="shared" si="151"/>
        <v>673138.8</v>
      </c>
      <c r="J732" s="3">
        <f t="shared" si="151"/>
        <v>21100</v>
      </c>
      <c r="K732" s="3">
        <f t="shared" si="151"/>
        <v>694238.8</v>
      </c>
    </row>
    <row r="733" spans="1:11" x14ac:dyDescent="0.3">
      <c r="A733" s="21" t="s">
        <v>893</v>
      </c>
      <c r="B733" s="6" t="s">
        <v>894</v>
      </c>
      <c r="C733" s="4">
        <v>13172.99287</v>
      </c>
      <c r="D733" s="4">
        <v>0</v>
      </c>
      <c r="E733" s="4">
        <v>13172.99287</v>
      </c>
      <c r="F733" s="4">
        <v>23559.200000000001</v>
      </c>
      <c r="G733" s="4">
        <v>0</v>
      </c>
      <c r="H733" s="4">
        <v>23559.200000000001</v>
      </c>
      <c r="I733" s="4">
        <v>19038.8</v>
      </c>
      <c r="J733" s="4">
        <v>0</v>
      </c>
      <c r="K733" s="4">
        <v>19038.8</v>
      </c>
    </row>
    <row r="734" spans="1:11" x14ac:dyDescent="0.3">
      <c r="A734" s="21" t="s">
        <v>895</v>
      </c>
      <c r="B734" s="6" t="s">
        <v>896</v>
      </c>
      <c r="C734" s="4">
        <v>437903.49385000003</v>
      </c>
      <c r="D734" s="4">
        <v>10704.126849999999</v>
      </c>
      <c r="E734" s="4">
        <v>448607.62069999997</v>
      </c>
      <c r="F734" s="4">
        <v>589683.79999999993</v>
      </c>
      <c r="G734" s="4">
        <v>21100</v>
      </c>
      <c r="H734" s="4">
        <v>610783.79999999993</v>
      </c>
      <c r="I734" s="4">
        <v>650000</v>
      </c>
      <c r="J734" s="4">
        <v>21100</v>
      </c>
      <c r="K734" s="4">
        <v>671100</v>
      </c>
    </row>
    <row r="735" spans="1:11" ht="45.6" customHeight="1" x14ac:dyDescent="0.3">
      <c r="A735" s="21" t="s">
        <v>897</v>
      </c>
      <c r="B735" s="6" t="s">
        <v>898</v>
      </c>
      <c r="C735" s="4">
        <v>1968.66634</v>
      </c>
      <c r="D735" s="4">
        <v>0</v>
      </c>
      <c r="E735" s="4">
        <v>1968.66634</v>
      </c>
      <c r="F735" s="4">
        <v>4100</v>
      </c>
      <c r="G735" s="4">
        <v>0</v>
      </c>
      <c r="H735" s="4">
        <v>4100</v>
      </c>
      <c r="I735" s="4">
        <v>4100</v>
      </c>
      <c r="J735" s="4">
        <v>0</v>
      </c>
      <c r="K735" s="4">
        <v>4100</v>
      </c>
    </row>
    <row r="736" spans="1:11" ht="13.8" x14ac:dyDescent="0.3">
      <c r="A736" s="19">
        <v>3807000</v>
      </c>
      <c r="B736" s="16" t="s">
        <v>1780</v>
      </c>
      <c r="C736" s="3">
        <f t="shared" ref="C736:E736" si="152">C737</f>
        <v>0</v>
      </c>
      <c r="D736" s="3">
        <f t="shared" si="152"/>
        <v>0</v>
      </c>
      <c r="E736" s="3">
        <f t="shared" si="152"/>
        <v>0</v>
      </c>
      <c r="F736" s="3">
        <f>F737</f>
        <v>13069.4</v>
      </c>
      <c r="G736" s="3">
        <f t="shared" ref="G736:K736" si="153">G737</f>
        <v>0</v>
      </c>
      <c r="H736" s="3">
        <f t="shared" si="153"/>
        <v>13069.4</v>
      </c>
      <c r="I736" s="3">
        <f t="shared" si="153"/>
        <v>13812.7</v>
      </c>
      <c r="J736" s="3">
        <f t="shared" si="153"/>
        <v>0</v>
      </c>
      <c r="K736" s="3">
        <f t="shared" si="153"/>
        <v>13812.7</v>
      </c>
    </row>
    <row r="737" spans="1:11" ht="26.4" x14ac:dyDescent="0.3">
      <c r="A737" s="21" t="s">
        <v>1776</v>
      </c>
      <c r="B737" s="6" t="s">
        <v>1777</v>
      </c>
      <c r="C737" s="4"/>
      <c r="D737" s="4"/>
      <c r="E737" s="4"/>
      <c r="F737" s="4">
        <v>13069.4</v>
      </c>
      <c r="G737" s="4">
        <v>0</v>
      </c>
      <c r="H737" s="4">
        <v>13069.4</v>
      </c>
      <c r="I737" s="4">
        <v>13812.7</v>
      </c>
      <c r="J737" s="4">
        <v>0</v>
      </c>
      <c r="K737" s="4">
        <v>13812.7</v>
      </c>
    </row>
    <row r="738" spans="1:11" ht="13.8" x14ac:dyDescent="0.3">
      <c r="A738" s="19">
        <v>3808000</v>
      </c>
      <c r="B738" s="16" t="s">
        <v>1781</v>
      </c>
      <c r="C738" s="3">
        <f t="shared" ref="C738:K738" si="154">C739</f>
        <v>0</v>
      </c>
      <c r="D738" s="3">
        <f t="shared" si="154"/>
        <v>0</v>
      </c>
      <c r="E738" s="3">
        <f t="shared" si="154"/>
        <v>0</v>
      </c>
      <c r="F738" s="3">
        <f t="shared" si="154"/>
        <v>18291</v>
      </c>
      <c r="G738" s="3">
        <f t="shared" si="154"/>
        <v>0</v>
      </c>
      <c r="H738" s="3">
        <f t="shared" si="154"/>
        <v>18291</v>
      </c>
      <c r="I738" s="3">
        <f t="shared" si="154"/>
        <v>19358.099999999999</v>
      </c>
      <c r="J738" s="3">
        <f t="shared" si="154"/>
        <v>0</v>
      </c>
      <c r="K738" s="3">
        <f t="shared" si="154"/>
        <v>19358.099999999999</v>
      </c>
    </row>
    <row r="739" spans="1:11" x14ac:dyDescent="0.3">
      <c r="A739" s="21" t="s">
        <v>1774</v>
      </c>
      <c r="B739" s="6" t="s">
        <v>1775</v>
      </c>
      <c r="C739" s="4"/>
      <c r="D739" s="4"/>
      <c r="E739" s="4"/>
      <c r="F739" s="4">
        <v>18291</v>
      </c>
      <c r="G739" s="4">
        <v>0</v>
      </c>
      <c r="H739" s="4">
        <v>18291</v>
      </c>
      <c r="I739" s="4">
        <v>19358.099999999999</v>
      </c>
      <c r="J739" s="4">
        <v>0</v>
      </c>
      <c r="K739" s="4">
        <v>19358.099999999999</v>
      </c>
    </row>
    <row r="740" spans="1:11" ht="13.8" x14ac:dyDescent="0.3">
      <c r="A740" s="15" t="s">
        <v>899</v>
      </c>
      <c r="B740" s="16" t="s">
        <v>900</v>
      </c>
      <c r="C740" s="3">
        <f t="shared" ref="C740:K740" si="155">SUM(C741:C742)</f>
        <v>57200.87543</v>
      </c>
      <c r="D740" s="3">
        <f t="shared" si="155"/>
        <v>7.71373</v>
      </c>
      <c r="E740" s="3">
        <f t="shared" si="155"/>
        <v>57208.589160000003</v>
      </c>
      <c r="F740" s="3">
        <f>SUM(F741:F742)</f>
        <v>73274.3</v>
      </c>
      <c r="G740" s="3">
        <f t="shared" si="155"/>
        <v>0</v>
      </c>
      <c r="H740" s="3">
        <f t="shared" si="155"/>
        <v>73274.3</v>
      </c>
      <c r="I740" s="3">
        <f t="shared" si="155"/>
        <v>167347.30000000002</v>
      </c>
      <c r="J740" s="3">
        <f t="shared" si="155"/>
        <v>0</v>
      </c>
      <c r="K740" s="3">
        <f t="shared" si="155"/>
        <v>167347.30000000002</v>
      </c>
    </row>
    <row r="741" spans="1:11" ht="26.4" x14ac:dyDescent="0.3">
      <c r="A741" s="5" t="s">
        <v>901</v>
      </c>
      <c r="B741" s="6" t="s">
        <v>902</v>
      </c>
      <c r="C741" s="4">
        <v>25766.817769999998</v>
      </c>
      <c r="D741" s="4">
        <v>0</v>
      </c>
      <c r="E741" s="4">
        <v>25766.817769999998</v>
      </c>
      <c r="F741" s="4">
        <v>29927</v>
      </c>
      <c r="G741" s="4">
        <v>0</v>
      </c>
      <c r="H741" s="4">
        <v>29927</v>
      </c>
      <c r="I741" s="4">
        <v>31432.7</v>
      </c>
      <c r="J741" s="4">
        <v>0</v>
      </c>
      <c r="K741" s="4">
        <v>31432.7</v>
      </c>
    </row>
    <row r="742" spans="1:11" ht="66" x14ac:dyDescent="0.3">
      <c r="A742" s="5" t="s">
        <v>903</v>
      </c>
      <c r="B742" s="6" t="s">
        <v>1351</v>
      </c>
      <c r="C742" s="4">
        <v>31434.057659999999</v>
      </c>
      <c r="D742" s="4">
        <v>7.71373</v>
      </c>
      <c r="E742" s="4">
        <v>31441.771390000002</v>
      </c>
      <c r="F742" s="4">
        <v>43347.3</v>
      </c>
      <c r="G742" s="4">
        <v>0</v>
      </c>
      <c r="H742" s="4">
        <v>43347.3</v>
      </c>
      <c r="I742" s="4">
        <v>135914.6</v>
      </c>
      <c r="J742" s="4">
        <v>0</v>
      </c>
      <c r="K742" s="4">
        <v>135914.6</v>
      </c>
    </row>
    <row r="743" spans="1:11" ht="26.4" x14ac:dyDescent="0.3">
      <c r="A743" s="7" t="s">
        <v>1782</v>
      </c>
      <c r="B743" s="8" t="s">
        <v>1783</v>
      </c>
      <c r="C743" s="13">
        <f t="shared" ref="C743:K743" si="156">C744</f>
        <v>0</v>
      </c>
      <c r="D743" s="13">
        <f t="shared" si="156"/>
        <v>0</v>
      </c>
      <c r="E743" s="13">
        <f t="shared" si="156"/>
        <v>0</v>
      </c>
      <c r="F743" s="13">
        <f t="shared" si="156"/>
        <v>0</v>
      </c>
      <c r="G743" s="13">
        <f t="shared" si="156"/>
        <v>1200000</v>
      </c>
      <c r="H743" s="13">
        <f t="shared" si="156"/>
        <v>1200000</v>
      </c>
      <c r="I743" s="13">
        <f t="shared" si="156"/>
        <v>100000</v>
      </c>
      <c r="J743" s="13">
        <f t="shared" si="156"/>
        <v>0</v>
      </c>
      <c r="K743" s="13">
        <f t="shared" si="156"/>
        <v>100000</v>
      </c>
    </row>
    <row r="744" spans="1:11" ht="27.6" x14ac:dyDescent="0.3">
      <c r="A744" s="15" t="s">
        <v>1782</v>
      </c>
      <c r="B744" s="16" t="s">
        <v>1783</v>
      </c>
      <c r="C744" s="3">
        <f t="shared" ref="C744:K744" si="157">C745+C746</f>
        <v>0</v>
      </c>
      <c r="D744" s="3">
        <f t="shared" si="157"/>
        <v>0</v>
      </c>
      <c r="E744" s="3">
        <f t="shared" si="157"/>
        <v>0</v>
      </c>
      <c r="F744" s="3">
        <f t="shared" si="157"/>
        <v>0</v>
      </c>
      <c r="G744" s="3">
        <f t="shared" si="157"/>
        <v>1200000</v>
      </c>
      <c r="H744" s="3">
        <f t="shared" si="157"/>
        <v>1200000</v>
      </c>
      <c r="I744" s="3">
        <f t="shared" si="157"/>
        <v>100000</v>
      </c>
      <c r="J744" s="3">
        <f t="shared" si="157"/>
        <v>0</v>
      </c>
      <c r="K744" s="3">
        <f t="shared" si="157"/>
        <v>100000</v>
      </c>
    </row>
    <row r="745" spans="1:11" ht="26.4" x14ac:dyDescent="0.3">
      <c r="A745" s="5" t="s">
        <v>1784</v>
      </c>
      <c r="B745" s="6" t="s">
        <v>1785</v>
      </c>
      <c r="C745" s="4"/>
      <c r="D745" s="4"/>
      <c r="E745" s="4"/>
      <c r="F745" s="4">
        <v>0</v>
      </c>
      <c r="G745" s="4">
        <v>200000</v>
      </c>
      <c r="H745" s="4">
        <v>200000</v>
      </c>
      <c r="I745" s="4"/>
      <c r="J745" s="4"/>
      <c r="K745" s="4"/>
    </row>
    <row r="746" spans="1:11" ht="52.8" x14ac:dyDescent="0.3">
      <c r="A746" s="5" t="s">
        <v>1786</v>
      </c>
      <c r="B746" s="6" t="s">
        <v>1916</v>
      </c>
      <c r="C746" s="4"/>
      <c r="D746" s="4"/>
      <c r="E746" s="4"/>
      <c r="F746" s="4">
        <v>0</v>
      </c>
      <c r="G746" s="4">
        <v>1000000</v>
      </c>
      <c r="H746" s="4">
        <v>1000000</v>
      </c>
      <c r="I746" s="4">
        <v>100000</v>
      </c>
      <c r="J746" s="4">
        <v>0</v>
      </c>
      <c r="K746" s="4">
        <v>100000</v>
      </c>
    </row>
    <row r="747" spans="1:11" ht="26.4" x14ac:dyDescent="0.3">
      <c r="A747" s="7" t="s">
        <v>904</v>
      </c>
      <c r="B747" s="8" t="s">
        <v>905</v>
      </c>
      <c r="C747" s="13">
        <f t="shared" ref="C747:K747" si="158">C748</f>
        <v>83369.469089999999</v>
      </c>
      <c r="D747" s="13">
        <f t="shared" si="158"/>
        <v>54266.568209999998</v>
      </c>
      <c r="E747" s="13">
        <f t="shared" si="158"/>
        <v>137636.0373</v>
      </c>
      <c r="F747" s="13">
        <f t="shared" si="158"/>
        <v>1645820</v>
      </c>
      <c r="G747" s="13">
        <f t="shared" si="158"/>
        <v>578127.5</v>
      </c>
      <c r="H747" s="13">
        <f t="shared" si="158"/>
        <v>2223947.5</v>
      </c>
      <c r="I747" s="13">
        <f t="shared" si="158"/>
        <v>893516.9</v>
      </c>
      <c r="J747" s="13">
        <f t="shared" si="158"/>
        <v>704743.3</v>
      </c>
      <c r="K747" s="13">
        <f t="shared" si="158"/>
        <v>1598260.2</v>
      </c>
    </row>
    <row r="748" spans="1:11" ht="27.6" x14ac:dyDescent="0.3">
      <c r="A748" s="15" t="s">
        <v>906</v>
      </c>
      <c r="B748" s="16" t="s">
        <v>907</v>
      </c>
      <c r="C748" s="3">
        <f t="shared" ref="C748:H748" si="159">SUM(C749:C760)</f>
        <v>83369.469089999999</v>
      </c>
      <c r="D748" s="3">
        <f t="shared" si="159"/>
        <v>54266.568209999998</v>
      </c>
      <c r="E748" s="3">
        <f t="shared" si="159"/>
        <v>137636.0373</v>
      </c>
      <c r="F748" s="3">
        <f t="shared" si="159"/>
        <v>1645820</v>
      </c>
      <c r="G748" s="3">
        <f t="shared" si="159"/>
        <v>578127.5</v>
      </c>
      <c r="H748" s="3">
        <f t="shared" si="159"/>
        <v>2223947.5</v>
      </c>
      <c r="I748" s="3">
        <f>SUM(I749:I761)</f>
        <v>893516.9</v>
      </c>
      <c r="J748" s="3">
        <f t="shared" ref="J748:K748" si="160">SUM(J749:J761)</f>
        <v>704743.3</v>
      </c>
      <c r="K748" s="3">
        <f t="shared" si="160"/>
        <v>1598260.2</v>
      </c>
    </row>
    <row r="749" spans="1:11" ht="26.4" x14ac:dyDescent="0.3">
      <c r="A749" s="5" t="s">
        <v>908</v>
      </c>
      <c r="B749" s="6" t="s">
        <v>1917</v>
      </c>
      <c r="C749" s="4">
        <v>31941.310379999999</v>
      </c>
      <c r="D749" s="4">
        <v>13257.45325</v>
      </c>
      <c r="E749" s="4">
        <v>45198.763630000001</v>
      </c>
      <c r="F749" s="4">
        <v>81054</v>
      </c>
      <c r="G749" s="4">
        <v>0</v>
      </c>
      <c r="H749" s="4">
        <v>81054</v>
      </c>
      <c r="I749" s="4">
        <v>95551</v>
      </c>
      <c r="J749" s="4">
        <v>0</v>
      </c>
      <c r="K749" s="4">
        <v>95551</v>
      </c>
    </row>
    <row r="750" spans="1:11" ht="114" customHeight="1" x14ac:dyDescent="0.3">
      <c r="A750" s="5" t="s">
        <v>909</v>
      </c>
      <c r="B750" s="6" t="s">
        <v>1560</v>
      </c>
      <c r="C750" s="4">
        <v>27080.268510000002</v>
      </c>
      <c r="D750" s="4">
        <v>0</v>
      </c>
      <c r="E750" s="4">
        <v>27080.268510000002</v>
      </c>
      <c r="F750" s="4">
        <v>66514.399999999994</v>
      </c>
      <c r="G750" s="4">
        <v>0</v>
      </c>
      <c r="H750" s="4">
        <v>66514.399999999994</v>
      </c>
      <c r="I750" s="4">
        <v>47982.1</v>
      </c>
      <c r="J750" s="4">
        <v>0</v>
      </c>
      <c r="K750" s="4">
        <v>47982.1</v>
      </c>
    </row>
    <row r="751" spans="1:11" ht="52.8" x14ac:dyDescent="0.3">
      <c r="A751" s="5" t="s">
        <v>910</v>
      </c>
      <c r="B751" s="6" t="s">
        <v>911</v>
      </c>
      <c r="C751" s="4">
        <v>4418.4892</v>
      </c>
      <c r="D751" s="4">
        <v>0</v>
      </c>
      <c r="E751" s="4">
        <v>4418.4892</v>
      </c>
      <c r="F751" s="4">
        <v>5000</v>
      </c>
      <c r="G751" s="4">
        <v>0</v>
      </c>
      <c r="H751" s="4">
        <v>5000</v>
      </c>
      <c r="I751" s="4">
        <v>15000</v>
      </c>
      <c r="J751" s="4">
        <v>0</v>
      </c>
      <c r="K751" s="4">
        <v>15000</v>
      </c>
    </row>
    <row r="752" spans="1:11" ht="39.6" x14ac:dyDescent="0.3">
      <c r="A752" s="5" t="s">
        <v>912</v>
      </c>
      <c r="B752" s="6" t="s">
        <v>913</v>
      </c>
      <c r="C752" s="4">
        <v>19929.401000000002</v>
      </c>
      <c r="D752" s="4">
        <v>0</v>
      </c>
      <c r="E752" s="4">
        <v>19929.401000000002</v>
      </c>
      <c r="F752" s="4">
        <v>114000</v>
      </c>
      <c r="G752" s="4">
        <v>0</v>
      </c>
      <c r="H752" s="4">
        <v>114000</v>
      </c>
      <c r="I752" s="4">
        <v>80853</v>
      </c>
      <c r="J752" s="4">
        <v>0</v>
      </c>
      <c r="K752" s="4">
        <v>80853</v>
      </c>
    </row>
    <row r="753" spans="1:11" ht="52.8" x14ac:dyDescent="0.3">
      <c r="A753" s="5" t="s">
        <v>1787</v>
      </c>
      <c r="B753" s="6" t="s">
        <v>1788</v>
      </c>
      <c r="C753" s="4"/>
      <c r="D753" s="4"/>
      <c r="E753" s="4"/>
      <c r="F753" s="4">
        <v>977137.1</v>
      </c>
      <c r="G753" s="4">
        <v>0</v>
      </c>
      <c r="H753" s="4">
        <v>977137.1</v>
      </c>
      <c r="I753" s="4">
        <v>362660.3</v>
      </c>
      <c r="J753" s="4">
        <v>0</v>
      </c>
      <c r="K753" s="4">
        <v>362660.3</v>
      </c>
    </row>
    <row r="754" spans="1:11" ht="26.4" x14ac:dyDescent="0.3">
      <c r="A754" s="5" t="s">
        <v>1789</v>
      </c>
      <c r="B754" s="6" t="s">
        <v>1790</v>
      </c>
      <c r="C754" s="4"/>
      <c r="D754" s="4"/>
      <c r="E754" s="4"/>
      <c r="F754" s="4">
        <v>267114.5</v>
      </c>
      <c r="G754" s="4">
        <v>0</v>
      </c>
      <c r="H754" s="4">
        <v>267114.5</v>
      </c>
      <c r="I754" s="4">
        <v>192691.1</v>
      </c>
      <c r="J754" s="4">
        <v>0</v>
      </c>
      <c r="K754" s="4">
        <v>192691.1</v>
      </c>
    </row>
    <row r="755" spans="1:11" ht="18" customHeight="1" x14ac:dyDescent="0.3">
      <c r="A755" s="5" t="s">
        <v>1791</v>
      </c>
      <c r="B755" s="6" t="s">
        <v>1792</v>
      </c>
      <c r="C755" s="4"/>
      <c r="D755" s="4"/>
      <c r="E755" s="4"/>
      <c r="F755" s="4">
        <v>5000</v>
      </c>
      <c r="G755" s="4">
        <v>0</v>
      </c>
      <c r="H755" s="4">
        <v>5000</v>
      </c>
      <c r="I755" s="4">
        <v>5000</v>
      </c>
      <c r="J755" s="4">
        <v>0</v>
      </c>
      <c r="K755" s="4">
        <v>5000</v>
      </c>
    </row>
    <row r="756" spans="1:11" ht="44.4" customHeight="1" x14ac:dyDescent="0.3">
      <c r="A756" s="5" t="s">
        <v>1793</v>
      </c>
      <c r="B756" s="6" t="s">
        <v>1794</v>
      </c>
      <c r="C756" s="4"/>
      <c r="D756" s="4"/>
      <c r="E756" s="4"/>
      <c r="F756" s="4">
        <v>130000</v>
      </c>
      <c r="G756" s="4">
        <v>0</v>
      </c>
      <c r="H756" s="4">
        <v>130000</v>
      </c>
      <c r="I756" s="4">
        <v>93779.400000000009</v>
      </c>
      <c r="J756" s="4">
        <v>0</v>
      </c>
      <c r="K756" s="4">
        <v>93779.400000000009</v>
      </c>
    </row>
    <row r="757" spans="1:11" ht="26.4" x14ac:dyDescent="0.3">
      <c r="A757" s="5" t="s">
        <v>914</v>
      </c>
      <c r="B757" s="6" t="s">
        <v>915</v>
      </c>
      <c r="C757" s="4">
        <v>0</v>
      </c>
      <c r="D757" s="4">
        <v>19465.817320000002</v>
      </c>
      <c r="E757" s="4">
        <v>19465.817320000002</v>
      </c>
      <c r="F757" s="4"/>
      <c r="G757" s="4"/>
      <c r="H757" s="4"/>
      <c r="I757" s="4"/>
      <c r="J757" s="4"/>
      <c r="K757" s="4"/>
    </row>
    <row r="758" spans="1:11" ht="26.4" x14ac:dyDescent="0.3">
      <c r="A758" s="26" t="s">
        <v>1628</v>
      </c>
      <c r="B758" s="27" t="s">
        <v>1629</v>
      </c>
      <c r="C758" s="4">
        <v>0</v>
      </c>
      <c r="D758" s="4">
        <v>0</v>
      </c>
      <c r="E758" s="4">
        <v>0</v>
      </c>
      <c r="F758" s="4">
        <v>0</v>
      </c>
      <c r="G758" s="4">
        <v>408127.5</v>
      </c>
      <c r="H758" s="4">
        <v>408127.5</v>
      </c>
      <c r="I758" s="4"/>
      <c r="J758" s="4">
        <v>465330.8</v>
      </c>
      <c r="K758" s="4">
        <f t="shared" ref="K758:K759" si="161">I758+J758</f>
        <v>465330.8</v>
      </c>
    </row>
    <row r="759" spans="1:11" x14ac:dyDescent="0.3">
      <c r="A759" s="26" t="s">
        <v>1630</v>
      </c>
      <c r="B759" s="27" t="s">
        <v>1631</v>
      </c>
      <c r="C759" s="4">
        <v>0</v>
      </c>
      <c r="D759" s="4">
        <v>21543.297640000001</v>
      </c>
      <c r="E759" s="4">
        <v>21543.297640000001</v>
      </c>
      <c r="F759" s="4">
        <v>0</v>
      </c>
      <c r="G759" s="4">
        <v>150000</v>
      </c>
      <c r="H759" s="4">
        <v>150000</v>
      </c>
      <c r="I759" s="4"/>
      <c r="J759" s="4">
        <v>150000</v>
      </c>
      <c r="K759" s="4">
        <f t="shared" si="161"/>
        <v>150000</v>
      </c>
    </row>
    <row r="760" spans="1:11" ht="26.4" x14ac:dyDescent="0.3">
      <c r="A760" s="5" t="s">
        <v>1795</v>
      </c>
      <c r="B760" s="6" t="s">
        <v>1796</v>
      </c>
      <c r="C760" s="4"/>
      <c r="D760" s="4"/>
      <c r="E760" s="4"/>
      <c r="F760" s="4">
        <v>0</v>
      </c>
      <c r="G760" s="4">
        <v>20000</v>
      </c>
      <c r="H760" s="4">
        <v>20000</v>
      </c>
      <c r="I760" s="4">
        <v>0</v>
      </c>
      <c r="J760" s="4">
        <v>30000</v>
      </c>
      <c r="K760" s="4">
        <v>30000</v>
      </c>
    </row>
    <row r="761" spans="1:11" ht="26.4" x14ac:dyDescent="0.3">
      <c r="A761" s="5" t="s">
        <v>1877</v>
      </c>
      <c r="B761" s="6" t="s">
        <v>1878</v>
      </c>
      <c r="C761" s="18"/>
      <c r="D761" s="18"/>
      <c r="E761" s="18"/>
      <c r="F761" s="18"/>
      <c r="G761" s="18"/>
      <c r="H761" s="18"/>
      <c r="I761" s="4"/>
      <c r="J761" s="4">
        <v>59412.5</v>
      </c>
      <c r="K761" s="4">
        <f t="shared" ref="K761" si="162">I761+J761</f>
        <v>59412.5</v>
      </c>
    </row>
    <row r="762" spans="1:11" ht="39.6" x14ac:dyDescent="0.3">
      <c r="A762" s="7" t="s">
        <v>916</v>
      </c>
      <c r="B762" s="8" t="s">
        <v>917</v>
      </c>
      <c r="C762" s="13">
        <f t="shared" ref="C762:K762" si="163">C763</f>
        <v>16681.142510000001</v>
      </c>
      <c r="D762" s="13">
        <f t="shared" si="163"/>
        <v>0</v>
      </c>
      <c r="E762" s="13">
        <f t="shared" si="163"/>
        <v>16681.142510000001</v>
      </c>
      <c r="F762" s="13">
        <f t="shared" si="163"/>
        <v>125000</v>
      </c>
      <c r="G762" s="13">
        <f t="shared" si="163"/>
        <v>0</v>
      </c>
      <c r="H762" s="13">
        <f t="shared" si="163"/>
        <v>125000</v>
      </c>
      <c r="I762" s="13">
        <f t="shared" si="163"/>
        <v>125000</v>
      </c>
      <c r="J762" s="13">
        <f t="shared" si="163"/>
        <v>0</v>
      </c>
      <c r="K762" s="13">
        <f t="shared" si="163"/>
        <v>125000</v>
      </c>
    </row>
    <row r="763" spans="1:11" ht="41.4" x14ac:dyDescent="0.3">
      <c r="A763" s="15" t="s">
        <v>918</v>
      </c>
      <c r="B763" s="16" t="s">
        <v>917</v>
      </c>
      <c r="C763" s="3">
        <f t="shared" ref="C763:K763" si="164">SUM(C764:C764)</f>
        <v>16681.142510000001</v>
      </c>
      <c r="D763" s="3">
        <f t="shared" si="164"/>
        <v>0</v>
      </c>
      <c r="E763" s="3">
        <f t="shared" si="164"/>
        <v>16681.142510000001</v>
      </c>
      <c r="F763" s="3">
        <f t="shared" si="164"/>
        <v>125000</v>
      </c>
      <c r="G763" s="3">
        <f t="shared" si="164"/>
        <v>0</v>
      </c>
      <c r="H763" s="3">
        <f t="shared" si="164"/>
        <v>125000</v>
      </c>
      <c r="I763" s="3">
        <f t="shared" si="164"/>
        <v>125000</v>
      </c>
      <c r="J763" s="3">
        <f t="shared" si="164"/>
        <v>0</v>
      </c>
      <c r="K763" s="3">
        <f t="shared" si="164"/>
        <v>125000</v>
      </c>
    </row>
    <row r="764" spans="1:11" ht="52.8" x14ac:dyDescent="0.3">
      <c r="A764" s="5" t="s">
        <v>919</v>
      </c>
      <c r="B764" s="6" t="s">
        <v>920</v>
      </c>
      <c r="C764" s="4">
        <v>16681.142510000001</v>
      </c>
      <c r="D764" s="4">
        <v>0</v>
      </c>
      <c r="E764" s="4">
        <v>16681.142510000001</v>
      </c>
      <c r="F764" s="4">
        <v>125000</v>
      </c>
      <c r="G764" s="4">
        <v>0</v>
      </c>
      <c r="H764" s="4">
        <v>125000</v>
      </c>
      <c r="I764" s="4">
        <v>125000</v>
      </c>
      <c r="J764" s="4">
        <v>0</v>
      </c>
      <c r="K764" s="4">
        <v>125000</v>
      </c>
    </row>
    <row r="765" spans="1:11" x14ac:dyDescent="0.3">
      <c r="A765" s="7" t="s">
        <v>921</v>
      </c>
      <c r="B765" s="8" t="s">
        <v>922</v>
      </c>
      <c r="C765" s="13">
        <f t="shared" ref="C765:K765" si="165">C766</f>
        <v>78783.446660000016</v>
      </c>
      <c r="D765" s="13">
        <f t="shared" si="165"/>
        <v>0</v>
      </c>
      <c r="E765" s="13">
        <f t="shared" si="165"/>
        <v>78783.446660000016</v>
      </c>
      <c r="F765" s="13">
        <f t="shared" si="165"/>
        <v>80408.3</v>
      </c>
      <c r="G765" s="13">
        <f t="shared" si="165"/>
        <v>0</v>
      </c>
      <c r="H765" s="13">
        <f t="shared" si="165"/>
        <v>80408.3</v>
      </c>
      <c r="I765" s="13">
        <f t="shared" si="165"/>
        <v>85792.5</v>
      </c>
      <c r="J765" s="13">
        <f t="shared" si="165"/>
        <v>0</v>
      </c>
      <c r="K765" s="13">
        <f t="shared" si="165"/>
        <v>85792.5</v>
      </c>
    </row>
    <row r="766" spans="1:11" ht="13.8" x14ac:dyDescent="0.3">
      <c r="A766" s="15" t="s">
        <v>923</v>
      </c>
      <c r="B766" s="16" t="s">
        <v>924</v>
      </c>
      <c r="C766" s="3">
        <f t="shared" ref="C766:K766" si="166">SUM(C767:C768)</f>
        <v>78783.446660000016</v>
      </c>
      <c r="D766" s="3">
        <f t="shared" si="166"/>
        <v>0</v>
      </c>
      <c r="E766" s="3">
        <f t="shared" si="166"/>
        <v>78783.446660000016</v>
      </c>
      <c r="F766" s="3">
        <f t="shared" si="166"/>
        <v>80408.3</v>
      </c>
      <c r="G766" s="3">
        <f t="shared" si="166"/>
        <v>0</v>
      </c>
      <c r="H766" s="3">
        <f t="shared" si="166"/>
        <v>80408.3</v>
      </c>
      <c r="I766" s="3">
        <f t="shared" si="166"/>
        <v>85792.5</v>
      </c>
      <c r="J766" s="3">
        <f t="shared" si="166"/>
        <v>0</v>
      </c>
      <c r="K766" s="3">
        <f t="shared" si="166"/>
        <v>85792.5</v>
      </c>
    </row>
    <row r="767" spans="1:11" x14ac:dyDescent="0.3">
      <c r="A767" s="5" t="s">
        <v>925</v>
      </c>
      <c r="B767" s="6" t="s">
        <v>926</v>
      </c>
      <c r="C767" s="4">
        <v>78240.19518000001</v>
      </c>
      <c r="D767" s="4">
        <v>0</v>
      </c>
      <c r="E767" s="4">
        <v>78240.19518000001</v>
      </c>
      <c r="F767" s="4">
        <v>79524.2</v>
      </c>
      <c r="G767" s="4">
        <v>0</v>
      </c>
      <c r="H767" s="4">
        <v>79524.2</v>
      </c>
      <c r="I767" s="4">
        <v>84680.6</v>
      </c>
      <c r="J767" s="4">
        <v>0</v>
      </c>
      <c r="K767" s="4">
        <v>84680.6</v>
      </c>
    </row>
    <row r="768" spans="1:11" ht="26.4" x14ac:dyDescent="0.3">
      <c r="A768" s="5" t="s">
        <v>927</v>
      </c>
      <c r="B768" s="6" t="s">
        <v>928</v>
      </c>
      <c r="C768" s="4">
        <v>543.25148000000002</v>
      </c>
      <c r="D768" s="4">
        <v>0</v>
      </c>
      <c r="E768" s="4">
        <v>543.25148000000002</v>
      </c>
      <c r="F768" s="4">
        <v>884.1</v>
      </c>
      <c r="G768" s="4">
        <v>0</v>
      </c>
      <c r="H768" s="4">
        <v>884.1</v>
      </c>
      <c r="I768" s="4">
        <v>1111.9000000000001</v>
      </c>
      <c r="J768" s="4">
        <v>0</v>
      </c>
      <c r="K768" s="4">
        <v>1111.9000000000001</v>
      </c>
    </row>
    <row r="769" spans="1:11" ht="26.4" x14ac:dyDescent="0.3">
      <c r="A769" s="7" t="s">
        <v>929</v>
      </c>
      <c r="B769" s="8" t="s">
        <v>930</v>
      </c>
      <c r="C769" s="13">
        <f t="shared" ref="C769:K770" si="167">C770</f>
        <v>72238.802709999989</v>
      </c>
      <c r="D769" s="13">
        <f t="shared" si="167"/>
        <v>0</v>
      </c>
      <c r="E769" s="13">
        <f t="shared" si="167"/>
        <v>72238.802709999989</v>
      </c>
      <c r="F769" s="13">
        <f t="shared" si="167"/>
        <v>0</v>
      </c>
      <c r="G769" s="13">
        <f t="shared" si="167"/>
        <v>0</v>
      </c>
      <c r="H769" s="13">
        <f t="shared" si="167"/>
        <v>0</v>
      </c>
      <c r="I769" s="13">
        <f t="shared" si="167"/>
        <v>0</v>
      </c>
      <c r="J769" s="13">
        <f t="shared" si="167"/>
        <v>0</v>
      </c>
      <c r="K769" s="13">
        <f t="shared" si="167"/>
        <v>0</v>
      </c>
    </row>
    <row r="770" spans="1:11" ht="27.6" x14ac:dyDescent="0.3">
      <c r="A770" s="15" t="s">
        <v>931</v>
      </c>
      <c r="B770" s="16" t="s">
        <v>932</v>
      </c>
      <c r="C770" s="3">
        <f t="shared" si="167"/>
        <v>72238.802709999989</v>
      </c>
      <c r="D770" s="3">
        <f t="shared" si="167"/>
        <v>0</v>
      </c>
      <c r="E770" s="3">
        <f t="shared" si="167"/>
        <v>72238.802709999989</v>
      </c>
      <c r="F770" s="3">
        <f>F771</f>
        <v>0</v>
      </c>
      <c r="G770" s="3">
        <f>G771</f>
        <v>0</v>
      </c>
      <c r="H770" s="3">
        <f>H771</f>
        <v>0</v>
      </c>
      <c r="I770" s="3">
        <f t="shared" si="167"/>
        <v>0</v>
      </c>
      <c r="J770" s="3">
        <f t="shared" si="167"/>
        <v>0</v>
      </c>
      <c r="K770" s="3">
        <f t="shared" si="167"/>
        <v>0</v>
      </c>
    </row>
    <row r="771" spans="1:11" ht="26.4" x14ac:dyDescent="0.3">
      <c r="A771" s="5" t="s">
        <v>933</v>
      </c>
      <c r="B771" s="6" t="s">
        <v>934</v>
      </c>
      <c r="C771" s="4">
        <v>72238.802709999989</v>
      </c>
      <c r="D771" s="4">
        <v>0</v>
      </c>
      <c r="E771" s="4">
        <v>72238.802709999989</v>
      </c>
      <c r="F771" s="4"/>
      <c r="G771" s="4"/>
      <c r="H771" s="4"/>
      <c r="I771" s="4"/>
      <c r="J771" s="4"/>
      <c r="K771" s="4"/>
    </row>
    <row r="772" spans="1:11" ht="26.4" x14ac:dyDescent="0.3">
      <c r="A772" s="7" t="s">
        <v>935</v>
      </c>
      <c r="B772" s="8" t="s">
        <v>936</v>
      </c>
      <c r="C772" s="13">
        <f t="shared" ref="C772:K773" si="168">C773</f>
        <v>87964.310700000002</v>
      </c>
      <c r="D772" s="13">
        <f t="shared" si="168"/>
        <v>0</v>
      </c>
      <c r="E772" s="13">
        <f t="shared" si="168"/>
        <v>87964.310700000002</v>
      </c>
      <c r="F772" s="13">
        <f t="shared" si="168"/>
        <v>95726.5</v>
      </c>
      <c r="G772" s="13">
        <f t="shared" si="168"/>
        <v>0</v>
      </c>
      <c r="H772" s="13">
        <f t="shared" si="168"/>
        <v>95726.5</v>
      </c>
      <c r="I772" s="13">
        <f t="shared" si="168"/>
        <v>153223.4</v>
      </c>
      <c r="J772" s="13">
        <f t="shared" si="168"/>
        <v>0</v>
      </c>
      <c r="K772" s="13">
        <f t="shared" si="168"/>
        <v>153223.4</v>
      </c>
    </row>
    <row r="773" spans="1:11" ht="27.6" x14ac:dyDescent="0.3">
      <c r="A773" s="15" t="s">
        <v>937</v>
      </c>
      <c r="B773" s="16" t="s">
        <v>936</v>
      </c>
      <c r="C773" s="3">
        <f t="shared" si="168"/>
        <v>87964.310700000002</v>
      </c>
      <c r="D773" s="3">
        <f t="shared" si="168"/>
        <v>0</v>
      </c>
      <c r="E773" s="3">
        <f t="shared" si="168"/>
        <v>87964.310700000002</v>
      </c>
      <c r="F773" s="3">
        <f>F774</f>
        <v>95726.5</v>
      </c>
      <c r="G773" s="3">
        <f>G774</f>
        <v>0</v>
      </c>
      <c r="H773" s="3">
        <f>H774</f>
        <v>95726.5</v>
      </c>
      <c r="I773" s="3">
        <f t="shared" si="168"/>
        <v>153223.4</v>
      </c>
      <c r="J773" s="3">
        <f t="shared" si="168"/>
        <v>0</v>
      </c>
      <c r="K773" s="3">
        <f t="shared" si="168"/>
        <v>153223.4</v>
      </c>
    </row>
    <row r="774" spans="1:11" ht="26.4" x14ac:dyDescent="0.3">
      <c r="A774" s="5" t="s">
        <v>938</v>
      </c>
      <c r="B774" s="6" t="s">
        <v>939</v>
      </c>
      <c r="C774" s="4">
        <v>87964.310700000002</v>
      </c>
      <c r="D774" s="4">
        <v>0</v>
      </c>
      <c r="E774" s="4">
        <v>87964.310700000002</v>
      </c>
      <c r="F774" s="4">
        <v>95726.5</v>
      </c>
      <c r="G774" s="4">
        <v>0</v>
      </c>
      <c r="H774" s="4">
        <v>95726.5</v>
      </c>
      <c r="I774" s="4">
        <v>153223.4</v>
      </c>
      <c r="J774" s="4">
        <v>0</v>
      </c>
      <c r="K774" s="4">
        <v>153223.4</v>
      </c>
    </row>
    <row r="775" spans="1:11" x14ac:dyDescent="0.3">
      <c r="A775" s="7" t="s">
        <v>940</v>
      </c>
      <c r="B775" s="8" t="s">
        <v>941</v>
      </c>
      <c r="C775" s="13">
        <f t="shared" ref="C775:K775" si="169">C776</f>
        <v>3565708.6350400001</v>
      </c>
      <c r="D775" s="13">
        <f t="shared" si="169"/>
        <v>151907.00637999998</v>
      </c>
      <c r="E775" s="13">
        <f t="shared" si="169"/>
        <v>3717615.6414199998</v>
      </c>
      <c r="F775" s="13">
        <f t="shared" si="169"/>
        <v>3998449.3000000003</v>
      </c>
      <c r="G775" s="13">
        <f t="shared" si="169"/>
        <v>10743.9</v>
      </c>
      <c r="H775" s="13">
        <f t="shared" si="169"/>
        <v>4009193.2</v>
      </c>
      <c r="I775" s="13">
        <f t="shared" si="169"/>
        <v>4464978.8</v>
      </c>
      <c r="J775" s="13">
        <f t="shared" si="169"/>
        <v>15331.2</v>
      </c>
      <c r="K775" s="13">
        <f t="shared" si="169"/>
        <v>4480310</v>
      </c>
    </row>
    <row r="776" spans="1:11" ht="13.8" x14ac:dyDescent="0.3">
      <c r="A776" s="15" t="s">
        <v>942</v>
      </c>
      <c r="B776" s="16" t="s">
        <v>941</v>
      </c>
      <c r="C776" s="3">
        <f t="shared" ref="C776:K776" si="170">SUM(C777:C779)</f>
        <v>3565708.6350400001</v>
      </c>
      <c r="D776" s="3">
        <f t="shared" si="170"/>
        <v>151907.00637999998</v>
      </c>
      <c r="E776" s="3">
        <f t="shared" si="170"/>
        <v>3717615.6414199998</v>
      </c>
      <c r="F776" s="3">
        <f t="shared" si="170"/>
        <v>3998449.3000000003</v>
      </c>
      <c r="G776" s="3">
        <f t="shared" si="170"/>
        <v>10743.9</v>
      </c>
      <c r="H776" s="3">
        <f t="shared" si="170"/>
        <v>4009193.2</v>
      </c>
      <c r="I776" s="3">
        <f t="shared" si="170"/>
        <v>4464978.8</v>
      </c>
      <c r="J776" s="3">
        <f t="shared" si="170"/>
        <v>15331.2</v>
      </c>
      <c r="K776" s="3">
        <f t="shared" si="170"/>
        <v>4480310</v>
      </c>
    </row>
    <row r="777" spans="1:11" x14ac:dyDescent="0.3">
      <c r="A777" s="5" t="s">
        <v>943</v>
      </c>
      <c r="B777" s="6" t="s">
        <v>944</v>
      </c>
      <c r="C777" s="4">
        <v>3445716.9450400001</v>
      </c>
      <c r="D777" s="4">
        <v>149451.27137999999</v>
      </c>
      <c r="E777" s="4">
        <v>3595168.21642</v>
      </c>
      <c r="F777" s="4">
        <v>3871449.3000000003</v>
      </c>
      <c r="G777" s="4">
        <v>10368.9</v>
      </c>
      <c r="H777" s="4">
        <v>3881818.2</v>
      </c>
      <c r="I777" s="4">
        <v>4354978.8</v>
      </c>
      <c r="J777" s="4">
        <v>15331.2</v>
      </c>
      <c r="K777" s="4">
        <v>4370310</v>
      </c>
    </row>
    <row r="778" spans="1:11" ht="26.4" x14ac:dyDescent="0.3">
      <c r="A778" s="5" t="s">
        <v>945</v>
      </c>
      <c r="B778" s="6" t="s">
        <v>946</v>
      </c>
      <c r="C778" s="4">
        <v>110000</v>
      </c>
      <c r="D778" s="4">
        <v>2455.7350000000001</v>
      </c>
      <c r="E778" s="4">
        <v>112455.735</v>
      </c>
      <c r="F778" s="4">
        <v>110000</v>
      </c>
      <c r="G778" s="4">
        <v>375</v>
      </c>
      <c r="H778" s="4">
        <v>110375</v>
      </c>
      <c r="I778" s="4">
        <v>110000</v>
      </c>
      <c r="J778" s="4">
        <v>0</v>
      </c>
      <c r="K778" s="4">
        <v>110000</v>
      </c>
    </row>
    <row r="779" spans="1:11" ht="39.6" x14ac:dyDescent="0.3">
      <c r="A779" s="5" t="s">
        <v>947</v>
      </c>
      <c r="B779" s="6" t="s">
        <v>948</v>
      </c>
      <c r="C779" s="4">
        <v>9991.69</v>
      </c>
      <c r="D779" s="4">
        <v>0</v>
      </c>
      <c r="E779" s="4">
        <v>9991.69</v>
      </c>
      <c r="F779" s="4">
        <v>17000</v>
      </c>
      <c r="G779" s="4">
        <v>0</v>
      </c>
      <c r="H779" s="4">
        <v>17000</v>
      </c>
      <c r="I779" s="4"/>
      <c r="J779" s="4"/>
      <c r="K779" s="4"/>
    </row>
    <row r="780" spans="1:11" x14ac:dyDescent="0.3">
      <c r="A780" s="7" t="s">
        <v>949</v>
      </c>
      <c r="B780" s="8" t="s">
        <v>950</v>
      </c>
      <c r="C780" s="13">
        <f t="shared" ref="C780:K781" si="171">C781</f>
        <v>6842.02459</v>
      </c>
      <c r="D780" s="13">
        <f t="shared" si="171"/>
        <v>0</v>
      </c>
      <c r="E780" s="13">
        <f t="shared" si="171"/>
        <v>6842.02459</v>
      </c>
      <c r="F780" s="13">
        <f t="shared" si="171"/>
        <v>20404.100000000002</v>
      </c>
      <c r="G780" s="13">
        <f t="shared" si="171"/>
        <v>0</v>
      </c>
      <c r="H780" s="13">
        <f t="shared" si="171"/>
        <v>20404.100000000002</v>
      </c>
      <c r="I780" s="13">
        <f t="shared" si="171"/>
        <v>23013.7</v>
      </c>
      <c r="J780" s="13">
        <f t="shared" si="171"/>
        <v>0</v>
      </c>
      <c r="K780" s="13">
        <f t="shared" si="171"/>
        <v>23013.7</v>
      </c>
    </row>
    <row r="781" spans="1:11" ht="13.8" x14ac:dyDescent="0.3">
      <c r="A781" s="15" t="s">
        <v>951</v>
      </c>
      <c r="B781" s="16" t="s">
        <v>952</v>
      </c>
      <c r="C781" s="3">
        <f t="shared" si="171"/>
        <v>6842.02459</v>
      </c>
      <c r="D781" s="3">
        <f t="shared" si="171"/>
        <v>0</v>
      </c>
      <c r="E781" s="3">
        <f t="shared" si="171"/>
        <v>6842.02459</v>
      </c>
      <c r="F781" s="3">
        <f t="shared" si="171"/>
        <v>20404.100000000002</v>
      </c>
      <c r="G781" s="3">
        <f t="shared" si="171"/>
        <v>0</v>
      </c>
      <c r="H781" s="3">
        <f t="shared" si="171"/>
        <v>20404.100000000002</v>
      </c>
      <c r="I781" s="3">
        <f t="shared" si="171"/>
        <v>23013.7</v>
      </c>
      <c r="J781" s="3">
        <f t="shared" si="171"/>
        <v>0</v>
      </c>
      <c r="K781" s="3">
        <f t="shared" si="171"/>
        <v>23013.7</v>
      </c>
    </row>
    <row r="782" spans="1:11" ht="39.6" x14ac:dyDescent="0.3">
      <c r="A782" s="5" t="s">
        <v>953</v>
      </c>
      <c r="B782" s="6" t="s">
        <v>954</v>
      </c>
      <c r="C782" s="4">
        <v>6842.02459</v>
      </c>
      <c r="D782" s="4">
        <v>0</v>
      </c>
      <c r="E782" s="4">
        <v>6842.02459</v>
      </c>
      <c r="F782" s="4">
        <v>20404.100000000002</v>
      </c>
      <c r="G782" s="4">
        <v>0</v>
      </c>
      <c r="H782" s="4">
        <v>20404.100000000002</v>
      </c>
      <c r="I782" s="4">
        <v>23013.7</v>
      </c>
      <c r="J782" s="4">
        <v>0</v>
      </c>
      <c r="K782" s="4">
        <v>23013.7</v>
      </c>
    </row>
    <row r="783" spans="1:11" x14ac:dyDescent="0.3">
      <c r="A783" s="7" t="s">
        <v>955</v>
      </c>
      <c r="B783" s="8" t="s">
        <v>956</v>
      </c>
      <c r="C783" s="13">
        <f t="shared" ref="C783:K784" si="172">C784</f>
        <v>217447.29213999998</v>
      </c>
      <c r="D783" s="13">
        <f t="shared" si="172"/>
        <v>0</v>
      </c>
      <c r="E783" s="13">
        <f t="shared" si="172"/>
        <v>217447.29213999998</v>
      </c>
      <c r="F783" s="13">
        <f t="shared" si="172"/>
        <v>237020.4</v>
      </c>
      <c r="G783" s="13">
        <f t="shared" si="172"/>
        <v>0</v>
      </c>
      <c r="H783" s="13">
        <f t="shared" si="172"/>
        <v>237020.4</v>
      </c>
      <c r="I783" s="13">
        <f t="shared" si="172"/>
        <v>237260.4</v>
      </c>
      <c r="J783" s="13">
        <f t="shared" si="172"/>
        <v>0</v>
      </c>
      <c r="K783" s="13">
        <f t="shared" si="172"/>
        <v>237260.4</v>
      </c>
    </row>
    <row r="784" spans="1:11" ht="13.8" x14ac:dyDescent="0.3">
      <c r="A784" s="15" t="s">
        <v>957</v>
      </c>
      <c r="B784" s="16" t="s">
        <v>958</v>
      </c>
      <c r="C784" s="3">
        <f t="shared" si="172"/>
        <v>217447.29213999998</v>
      </c>
      <c r="D784" s="3">
        <f t="shared" si="172"/>
        <v>0</v>
      </c>
      <c r="E784" s="3">
        <f t="shared" si="172"/>
        <v>217447.29213999998</v>
      </c>
      <c r="F784" s="3">
        <f t="shared" si="172"/>
        <v>237020.4</v>
      </c>
      <c r="G784" s="3">
        <f t="shared" si="172"/>
        <v>0</v>
      </c>
      <c r="H784" s="3">
        <f t="shared" si="172"/>
        <v>237020.4</v>
      </c>
      <c r="I784" s="3">
        <f t="shared" si="172"/>
        <v>237260.4</v>
      </c>
      <c r="J784" s="3">
        <f t="shared" si="172"/>
        <v>0</v>
      </c>
      <c r="K784" s="3">
        <f t="shared" si="172"/>
        <v>237260.4</v>
      </c>
    </row>
    <row r="785" spans="1:11" ht="20.399999999999999" customHeight="1" x14ac:dyDescent="0.3">
      <c r="A785" s="5" t="s">
        <v>959</v>
      </c>
      <c r="B785" s="6" t="s">
        <v>960</v>
      </c>
      <c r="C785" s="4">
        <v>217447.29213999998</v>
      </c>
      <c r="D785" s="4">
        <v>0</v>
      </c>
      <c r="E785" s="4">
        <v>217447.29213999998</v>
      </c>
      <c r="F785" s="4">
        <v>237020.4</v>
      </c>
      <c r="G785" s="4">
        <v>0</v>
      </c>
      <c r="H785" s="4">
        <v>237020.4</v>
      </c>
      <c r="I785" s="4">
        <v>237260.4</v>
      </c>
      <c r="J785" s="4">
        <v>0</v>
      </c>
      <c r="K785" s="4">
        <v>237260.4</v>
      </c>
    </row>
    <row r="786" spans="1:11" ht="26.4" x14ac:dyDescent="0.3">
      <c r="A786" s="7" t="s">
        <v>961</v>
      </c>
      <c r="B786" s="8" t="s">
        <v>962</v>
      </c>
      <c r="C786" s="13">
        <f t="shared" ref="C786:K786" si="173">C787</f>
        <v>123418.20453999999</v>
      </c>
      <c r="D786" s="13">
        <f t="shared" si="173"/>
        <v>439.64909</v>
      </c>
      <c r="E786" s="13">
        <f t="shared" si="173"/>
        <v>123857.85363</v>
      </c>
      <c r="F786" s="13">
        <f t="shared" si="173"/>
        <v>213709.2</v>
      </c>
      <c r="G786" s="13">
        <f t="shared" si="173"/>
        <v>0</v>
      </c>
      <c r="H786" s="13">
        <f t="shared" si="173"/>
        <v>213709.2</v>
      </c>
      <c r="I786" s="13">
        <f t="shared" si="173"/>
        <v>219495.1</v>
      </c>
      <c r="J786" s="13">
        <f t="shared" si="173"/>
        <v>0</v>
      </c>
      <c r="K786" s="13">
        <f t="shared" si="173"/>
        <v>219495.1</v>
      </c>
    </row>
    <row r="787" spans="1:11" ht="27.6" x14ac:dyDescent="0.3">
      <c r="A787" s="15" t="s">
        <v>963</v>
      </c>
      <c r="B787" s="16" t="s">
        <v>962</v>
      </c>
      <c r="C787" s="3">
        <f t="shared" ref="C787:K787" si="174">SUM(C788:C789)</f>
        <v>123418.20453999999</v>
      </c>
      <c r="D787" s="3">
        <f t="shared" si="174"/>
        <v>439.64909</v>
      </c>
      <c r="E787" s="3">
        <f t="shared" si="174"/>
        <v>123857.85363</v>
      </c>
      <c r="F787" s="3">
        <f t="shared" si="174"/>
        <v>213709.2</v>
      </c>
      <c r="G787" s="3">
        <f t="shared" si="174"/>
        <v>0</v>
      </c>
      <c r="H787" s="3">
        <f t="shared" si="174"/>
        <v>213709.2</v>
      </c>
      <c r="I787" s="3">
        <f t="shared" si="174"/>
        <v>219495.1</v>
      </c>
      <c r="J787" s="3">
        <f t="shared" si="174"/>
        <v>0</v>
      </c>
      <c r="K787" s="3">
        <f t="shared" si="174"/>
        <v>219495.1</v>
      </c>
    </row>
    <row r="788" spans="1:11" ht="26.4" x14ac:dyDescent="0.3">
      <c r="A788" s="5" t="s">
        <v>964</v>
      </c>
      <c r="B788" s="6" t="s">
        <v>965</v>
      </c>
      <c r="C788" s="4">
        <v>121985.73967</v>
      </c>
      <c r="D788" s="4">
        <v>201.99220000000003</v>
      </c>
      <c r="E788" s="4">
        <v>122187.73187</v>
      </c>
      <c r="F788" s="4">
        <v>210427.2</v>
      </c>
      <c r="G788" s="4">
        <v>0</v>
      </c>
      <c r="H788" s="4">
        <v>210427.2</v>
      </c>
      <c r="I788" s="4">
        <v>216213.1</v>
      </c>
      <c r="J788" s="4">
        <v>0</v>
      </c>
      <c r="K788" s="4">
        <v>216213.1</v>
      </c>
    </row>
    <row r="789" spans="1:11" x14ac:dyDescent="0.3">
      <c r="A789" s="5" t="s">
        <v>966</v>
      </c>
      <c r="B789" s="6" t="s">
        <v>967</v>
      </c>
      <c r="C789" s="4">
        <v>1432.46487</v>
      </c>
      <c r="D789" s="4">
        <v>237.65689</v>
      </c>
      <c r="E789" s="4">
        <v>1670.12176</v>
      </c>
      <c r="F789" s="4">
        <v>3282</v>
      </c>
      <c r="G789" s="4">
        <v>0</v>
      </c>
      <c r="H789" s="4">
        <v>3282</v>
      </c>
      <c r="I789" s="4">
        <v>3282</v>
      </c>
      <c r="J789" s="4">
        <v>0</v>
      </c>
      <c r="K789" s="4">
        <v>3282</v>
      </c>
    </row>
    <row r="790" spans="1:11" x14ac:dyDescent="0.3">
      <c r="A790" s="7" t="s">
        <v>968</v>
      </c>
      <c r="B790" s="8" t="s">
        <v>969</v>
      </c>
      <c r="C790" s="13">
        <f t="shared" ref="C790:K790" si="175">C791</f>
        <v>236770.70001999999</v>
      </c>
      <c r="D790" s="13">
        <f t="shared" si="175"/>
        <v>6855.6810699999996</v>
      </c>
      <c r="E790" s="13">
        <f t="shared" si="175"/>
        <v>243626.38108999998</v>
      </c>
      <c r="F790" s="13">
        <f t="shared" si="175"/>
        <v>302864.30000000005</v>
      </c>
      <c r="G790" s="13">
        <f t="shared" si="175"/>
        <v>7558</v>
      </c>
      <c r="H790" s="13">
        <f t="shared" si="175"/>
        <v>310422.30000000005</v>
      </c>
      <c r="I790" s="13">
        <f t="shared" si="175"/>
        <v>309829.90000000002</v>
      </c>
      <c r="J790" s="13">
        <f t="shared" si="175"/>
        <v>7548</v>
      </c>
      <c r="K790" s="13">
        <f t="shared" si="175"/>
        <v>317377.90000000002</v>
      </c>
    </row>
    <row r="791" spans="1:11" ht="13.8" x14ac:dyDescent="0.3">
      <c r="A791" s="15" t="s">
        <v>970</v>
      </c>
      <c r="B791" s="16" t="s">
        <v>971</v>
      </c>
      <c r="C791" s="3">
        <f t="shared" ref="C791:K791" si="176">SUM(C792:C793)</f>
        <v>236770.70001999999</v>
      </c>
      <c r="D791" s="3">
        <f t="shared" si="176"/>
        <v>6855.6810699999996</v>
      </c>
      <c r="E791" s="3">
        <f t="shared" si="176"/>
        <v>243626.38108999998</v>
      </c>
      <c r="F791" s="3">
        <f t="shared" si="176"/>
        <v>302864.30000000005</v>
      </c>
      <c r="G791" s="3">
        <f t="shared" si="176"/>
        <v>7558</v>
      </c>
      <c r="H791" s="3">
        <f t="shared" si="176"/>
        <v>310422.30000000005</v>
      </c>
      <c r="I791" s="3">
        <f t="shared" si="176"/>
        <v>309829.90000000002</v>
      </c>
      <c r="J791" s="3">
        <f t="shared" si="176"/>
        <v>7548</v>
      </c>
      <c r="K791" s="3">
        <f t="shared" si="176"/>
        <v>317377.90000000002</v>
      </c>
    </row>
    <row r="792" spans="1:11" ht="42" customHeight="1" x14ac:dyDescent="0.3">
      <c r="A792" s="5" t="s">
        <v>972</v>
      </c>
      <c r="B792" s="6" t="s">
        <v>973</v>
      </c>
      <c r="C792" s="4">
        <v>235302.39874999999</v>
      </c>
      <c r="D792" s="4">
        <v>6829.3806699999996</v>
      </c>
      <c r="E792" s="4">
        <v>242131.77941999998</v>
      </c>
      <c r="F792" s="4">
        <v>301423.10000000003</v>
      </c>
      <c r="G792" s="4">
        <v>7548</v>
      </c>
      <c r="H792" s="4">
        <v>308971.10000000003</v>
      </c>
      <c r="I792" s="4">
        <v>309829.90000000002</v>
      </c>
      <c r="J792" s="4">
        <v>7548</v>
      </c>
      <c r="K792" s="4">
        <v>317377.90000000002</v>
      </c>
    </row>
    <row r="793" spans="1:11" ht="26.4" x14ac:dyDescent="0.3">
      <c r="A793" s="5" t="s">
        <v>974</v>
      </c>
      <c r="B793" s="6" t="s">
        <v>975</v>
      </c>
      <c r="C793" s="4">
        <v>1468.3012699999999</v>
      </c>
      <c r="D793" s="4">
        <v>26.3004</v>
      </c>
      <c r="E793" s="4">
        <v>1494.60167</v>
      </c>
      <c r="F793" s="4">
        <v>1441.2</v>
      </c>
      <c r="G793" s="4">
        <v>10</v>
      </c>
      <c r="H793" s="4">
        <v>1451.2</v>
      </c>
      <c r="I793" s="4"/>
      <c r="J793" s="4"/>
      <c r="K793" s="4"/>
    </row>
    <row r="794" spans="1:11" x14ac:dyDescent="0.3">
      <c r="A794" s="7" t="s">
        <v>976</v>
      </c>
      <c r="B794" s="8" t="s">
        <v>977</v>
      </c>
      <c r="C794" s="13">
        <f t="shared" ref="C794:K794" si="177">C795</f>
        <v>184148.96218000003</v>
      </c>
      <c r="D794" s="13">
        <f t="shared" si="177"/>
        <v>28047.230810000001</v>
      </c>
      <c r="E794" s="13">
        <f t="shared" si="177"/>
        <v>212196.19299000001</v>
      </c>
      <c r="F794" s="13">
        <f t="shared" si="177"/>
        <v>217047.2</v>
      </c>
      <c r="G794" s="13">
        <f t="shared" si="177"/>
        <v>7223.5</v>
      </c>
      <c r="H794" s="13">
        <f t="shared" si="177"/>
        <v>224270.7</v>
      </c>
      <c r="I794" s="13">
        <f t="shared" si="177"/>
        <v>244079.2</v>
      </c>
      <c r="J794" s="13">
        <f t="shared" si="177"/>
        <v>6931.5</v>
      </c>
      <c r="K794" s="13">
        <f t="shared" si="177"/>
        <v>251010.7</v>
      </c>
    </row>
    <row r="795" spans="1:11" ht="27.6" x14ac:dyDescent="0.3">
      <c r="A795" s="15" t="s">
        <v>978</v>
      </c>
      <c r="B795" s="16" t="s">
        <v>979</v>
      </c>
      <c r="C795" s="3">
        <f t="shared" ref="C795:K795" si="178">SUM(C796:C798)</f>
        <v>184148.96218000003</v>
      </c>
      <c r="D795" s="3">
        <f t="shared" si="178"/>
        <v>28047.230810000001</v>
      </c>
      <c r="E795" s="3">
        <f t="shared" si="178"/>
        <v>212196.19299000001</v>
      </c>
      <c r="F795" s="3">
        <f t="shared" si="178"/>
        <v>217047.2</v>
      </c>
      <c r="G795" s="3">
        <f t="shared" si="178"/>
        <v>7223.5</v>
      </c>
      <c r="H795" s="3">
        <f t="shared" si="178"/>
        <v>224270.7</v>
      </c>
      <c r="I795" s="3">
        <f t="shared" si="178"/>
        <v>244079.2</v>
      </c>
      <c r="J795" s="3">
        <f t="shared" si="178"/>
        <v>6931.5</v>
      </c>
      <c r="K795" s="3">
        <f t="shared" si="178"/>
        <v>251010.7</v>
      </c>
    </row>
    <row r="796" spans="1:11" ht="26.4" x14ac:dyDescent="0.3">
      <c r="A796" s="5" t="s">
        <v>980</v>
      </c>
      <c r="B796" s="6" t="s">
        <v>981</v>
      </c>
      <c r="C796" s="4">
        <v>85795.62606000001</v>
      </c>
      <c r="D796" s="4">
        <v>22710.37889</v>
      </c>
      <c r="E796" s="4">
        <v>108506.00495</v>
      </c>
      <c r="F796" s="4">
        <v>87621.1</v>
      </c>
      <c r="G796" s="4">
        <v>386.8</v>
      </c>
      <c r="H796" s="4">
        <v>88007.900000000009</v>
      </c>
      <c r="I796" s="4">
        <v>105545.1</v>
      </c>
      <c r="J796" s="4">
        <v>386.8</v>
      </c>
      <c r="K796" s="4">
        <v>105931.90000000001</v>
      </c>
    </row>
    <row r="797" spans="1:11" ht="26.4" x14ac:dyDescent="0.3">
      <c r="A797" s="5" t="s">
        <v>982</v>
      </c>
      <c r="B797" s="6" t="s">
        <v>983</v>
      </c>
      <c r="C797" s="4">
        <v>85125.690279999995</v>
      </c>
      <c r="D797" s="4">
        <v>5336.8519200000001</v>
      </c>
      <c r="E797" s="4">
        <v>90462.542199999996</v>
      </c>
      <c r="F797" s="4">
        <v>111254.5</v>
      </c>
      <c r="G797" s="4">
        <v>6836.7</v>
      </c>
      <c r="H797" s="4">
        <v>118091.2</v>
      </c>
      <c r="I797" s="4">
        <v>119327.40000000001</v>
      </c>
      <c r="J797" s="4">
        <v>6544.7</v>
      </c>
      <c r="K797" s="4">
        <v>125872.1</v>
      </c>
    </row>
    <row r="798" spans="1:11" ht="26.4" x14ac:dyDescent="0.3">
      <c r="A798" s="5" t="s">
        <v>984</v>
      </c>
      <c r="B798" s="6" t="s">
        <v>985</v>
      </c>
      <c r="C798" s="4">
        <v>13227.645839999999</v>
      </c>
      <c r="D798" s="4">
        <v>0</v>
      </c>
      <c r="E798" s="4">
        <v>13227.645839999999</v>
      </c>
      <c r="F798" s="4">
        <v>18171.600000000002</v>
      </c>
      <c r="G798" s="4">
        <v>0</v>
      </c>
      <c r="H798" s="4">
        <v>18171.600000000002</v>
      </c>
      <c r="I798" s="4">
        <v>19206.7</v>
      </c>
      <c r="J798" s="4">
        <v>0</v>
      </c>
      <c r="K798" s="4">
        <v>19206.7</v>
      </c>
    </row>
    <row r="799" spans="1:11" ht="34.200000000000003" customHeight="1" x14ac:dyDescent="0.3">
      <c r="A799" s="7" t="s">
        <v>986</v>
      </c>
      <c r="B799" s="8" t="s">
        <v>987</v>
      </c>
      <c r="C799" s="13">
        <f t="shared" ref="C799:K799" si="179">C800</f>
        <v>148013.40801000001</v>
      </c>
      <c r="D799" s="13">
        <f t="shared" si="179"/>
        <v>23054.989010000001</v>
      </c>
      <c r="E799" s="13">
        <f t="shared" si="179"/>
        <v>171068.39702</v>
      </c>
      <c r="F799" s="13">
        <f t="shared" si="179"/>
        <v>229624.1</v>
      </c>
      <c r="G799" s="13">
        <f t="shared" si="179"/>
        <v>0</v>
      </c>
      <c r="H799" s="13">
        <f t="shared" si="179"/>
        <v>229624.1</v>
      </c>
      <c r="I799" s="13">
        <f t="shared" si="179"/>
        <v>255497.5</v>
      </c>
      <c r="J799" s="13">
        <f t="shared" si="179"/>
        <v>0</v>
      </c>
      <c r="K799" s="13">
        <f t="shared" si="179"/>
        <v>255497.5</v>
      </c>
    </row>
    <row r="800" spans="1:11" ht="34.200000000000003" customHeight="1" x14ac:dyDescent="0.3">
      <c r="A800" s="15" t="s">
        <v>988</v>
      </c>
      <c r="B800" s="16" t="s">
        <v>989</v>
      </c>
      <c r="C800" s="3">
        <f t="shared" ref="C800:K800" si="180">SUM(C801:C802)</f>
        <v>148013.40801000001</v>
      </c>
      <c r="D800" s="3">
        <f t="shared" si="180"/>
        <v>23054.989010000001</v>
      </c>
      <c r="E800" s="3">
        <f t="shared" si="180"/>
        <v>171068.39702</v>
      </c>
      <c r="F800" s="3">
        <f t="shared" si="180"/>
        <v>229624.1</v>
      </c>
      <c r="G800" s="3">
        <f t="shared" si="180"/>
        <v>0</v>
      </c>
      <c r="H800" s="3">
        <f t="shared" si="180"/>
        <v>229624.1</v>
      </c>
      <c r="I800" s="3">
        <f t="shared" si="180"/>
        <v>255497.5</v>
      </c>
      <c r="J800" s="3">
        <f t="shared" si="180"/>
        <v>0</v>
      </c>
      <c r="K800" s="3">
        <f t="shared" si="180"/>
        <v>255497.5</v>
      </c>
    </row>
    <row r="801" spans="1:11" ht="21.6" customHeight="1" x14ac:dyDescent="0.3">
      <c r="A801" s="5" t="s">
        <v>990</v>
      </c>
      <c r="B801" s="6" t="s">
        <v>991</v>
      </c>
      <c r="C801" s="4">
        <v>128297.29677</v>
      </c>
      <c r="D801" s="4">
        <v>23054.989010000001</v>
      </c>
      <c r="E801" s="4">
        <v>151352.28578000001</v>
      </c>
      <c r="F801" s="4">
        <v>209794.5</v>
      </c>
      <c r="G801" s="4">
        <v>0</v>
      </c>
      <c r="H801" s="4">
        <v>209794.5</v>
      </c>
      <c r="I801" s="4">
        <v>235667.9</v>
      </c>
      <c r="J801" s="4">
        <v>0</v>
      </c>
      <c r="K801" s="4">
        <v>235667.9</v>
      </c>
    </row>
    <row r="802" spans="1:11" ht="47.4" customHeight="1" x14ac:dyDescent="0.3">
      <c r="A802" s="5" t="s">
        <v>992</v>
      </c>
      <c r="B802" s="6" t="s">
        <v>993</v>
      </c>
      <c r="C802" s="4">
        <v>19716.111239999998</v>
      </c>
      <c r="D802" s="4">
        <v>0</v>
      </c>
      <c r="E802" s="4">
        <v>19716.111239999998</v>
      </c>
      <c r="F802" s="4">
        <v>19829.599999999999</v>
      </c>
      <c r="G802" s="4">
        <v>0</v>
      </c>
      <c r="H802" s="4">
        <v>19829.599999999999</v>
      </c>
      <c r="I802" s="4">
        <v>19829.599999999999</v>
      </c>
      <c r="J802" s="4">
        <v>0</v>
      </c>
      <c r="K802" s="4">
        <v>19829.599999999999</v>
      </c>
    </row>
    <row r="803" spans="1:11" x14ac:dyDescent="0.3">
      <c r="A803" s="7" t="s">
        <v>994</v>
      </c>
      <c r="B803" s="8" t="s">
        <v>995</v>
      </c>
      <c r="C803" s="13">
        <f t="shared" ref="C803:K804" si="181">C804</f>
        <v>889631.64139</v>
      </c>
      <c r="D803" s="13">
        <f t="shared" si="181"/>
        <v>35499.02622</v>
      </c>
      <c r="E803" s="13">
        <f t="shared" si="181"/>
        <v>925130.66761</v>
      </c>
      <c r="F803" s="13">
        <f t="shared" si="181"/>
        <v>1065797.6000000001</v>
      </c>
      <c r="G803" s="13">
        <f t="shared" si="181"/>
        <v>0</v>
      </c>
      <c r="H803" s="13">
        <f t="shared" si="181"/>
        <v>1065797.6000000001</v>
      </c>
      <c r="I803" s="13">
        <f t="shared" si="181"/>
        <v>1178377.8</v>
      </c>
      <c r="J803" s="13">
        <f t="shared" si="181"/>
        <v>262.39999999999998</v>
      </c>
      <c r="K803" s="13">
        <f t="shared" si="181"/>
        <v>1178640.2</v>
      </c>
    </row>
    <row r="804" spans="1:11" ht="13.8" x14ac:dyDescent="0.3">
      <c r="A804" s="15" t="s">
        <v>996</v>
      </c>
      <c r="B804" s="16" t="s">
        <v>995</v>
      </c>
      <c r="C804" s="3">
        <f t="shared" si="181"/>
        <v>889631.64139</v>
      </c>
      <c r="D804" s="3">
        <f t="shared" si="181"/>
        <v>35499.02622</v>
      </c>
      <c r="E804" s="3">
        <f t="shared" si="181"/>
        <v>925130.66761</v>
      </c>
      <c r="F804" s="3">
        <f t="shared" si="181"/>
        <v>1065797.6000000001</v>
      </c>
      <c r="G804" s="3">
        <f t="shared" si="181"/>
        <v>0</v>
      </c>
      <c r="H804" s="3">
        <f t="shared" si="181"/>
        <v>1065797.6000000001</v>
      </c>
      <c r="I804" s="3">
        <f t="shared" si="181"/>
        <v>1178377.8</v>
      </c>
      <c r="J804" s="3">
        <f t="shared" si="181"/>
        <v>262.39999999999998</v>
      </c>
      <c r="K804" s="3">
        <f t="shared" si="181"/>
        <v>1178640.2</v>
      </c>
    </row>
    <row r="805" spans="1:11" ht="26.4" x14ac:dyDescent="0.3">
      <c r="A805" s="5" t="s">
        <v>997</v>
      </c>
      <c r="B805" s="6" t="s">
        <v>998</v>
      </c>
      <c r="C805" s="4">
        <v>889631.64139</v>
      </c>
      <c r="D805" s="4">
        <v>35499.02622</v>
      </c>
      <c r="E805" s="4">
        <v>925130.66761</v>
      </c>
      <c r="F805" s="4">
        <v>1065797.6000000001</v>
      </c>
      <c r="G805" s="4">
        <v>0</v>
      </c>
      <c r="H805" s="4">
        <v>1065797.6000000001</v>
      </c>
      <c r="I805" s="4">
        <v>1178377.8</v>
      </c>
      <c r="J805" s="4">
        <v>262.39999999999998</v>
      </c>
      <c r="K805" s="4">
        <v>1178640.2</v>
      </c>
    </row>
    <row r="806" spans="1:11" ht="25.8" customHeight="1" x14ac:dyDescent="0.3">
      <c r="A806" s="7" t="s">
        <v>999</v>
      </c>
      <c r="B806" s="8" t="s">
        <v>1000</v>
      </c>
      <c r="C806" s="13">
        <f t="shared" ref="C806:K806" si="182">C807</f>
        <v>562501.03839999996</v>
      </c>
      <c r="D806" s="13">
        <f t="shared" si="182"/>
        <v>29661.328269999998</v>
      </c>
      <c r="E806" s="13">
        <f t="shared" si="182"/>
        <v>592162.36667000002</v>
      </c>
      <c r="F806" s="13">
        <f t="shared" si="182"/>
        <v>1144345.7</v>
      </c>
      <c r="G806" s="13">
        <f t="shared" si="182"/>
        <v>795.2</v>
      </c>
      <c r="H806" s="13">
        <f t="shared" si="182"/>
        <v>1145140.8999999999</v>
      </c>
      <c r="I806" s="13">
        <f t="shared" si="182"/>
        <v>1289848.6000000001</v>
      </c>
      <c r="J806" s="13">
        <f t="shared" si="182"/>
        <v>345.8</v>
      </c>
      <c r="K806" s="13">
        <f t="shared" si="182"/>
        <v>1290194.3999999999</v>
      </c>
    </row>
    <row r="807" spans="1:11" ht="25.8" customHeight="1" x14ac:dyDescent="0.3">
      <c r="A807" s="15" t="s">
        <v>1001</v>
      </c>
      <c r="B807" s="16" t="s">
        <v>1002</v>
      </c>
      <c r="C807" s="3">
        <f t="shared" ref="C807:K807" si="183">SUM(C808:C809)</f>
        <v>562501.03839999996</v>
      </c>
      <c r="D807" s="3">
        <f t="shared" si="183"/>
        <v>29661.328269999998</v>
      </c>
      <c r="E807" s="3">
        <f t="shared" si="183"/>
        <v>592162.36667000002</v>
      </c>
      <c r="F807" s="3">
        <f t="shared" si="183"/>
        <v>1144345.7</v>
      </c>
      <c r="G807" s="3">
        <f t="shared" si="183"/>
        <v>795.2</v>
      </c>
      <c r="H807" s="3">
        <f t="shared" si="183"/>
        <v>1145140.8999999999</v>
      </c>
      <c r="I807" s="3">
        <f t="shared" si="183"/>
        <v>1289848.6000000001</v>
      </c>
      <c r="J807" s="3">
        <f t="shared" si="183"/>
        <v>345.8</v>
      </c>
      <c r="K807" s="3">
        <f t="shared" si="183"/>
        <v>1290194.3999999999</v>
      </c>
    </row>
    <row r="808" spans="1:11" ht="17.399999999999999" customHeight="1" x14ac:dyDescent="0.3">
      <c r="A808" s="5" t="s">
        <v>1003</v>
      </c>
      <c r="B808" s="6" t="s">
        <v>1004</v>
      </c>
      <c r="C808" s="4">
        <v>355925.41339999996</v>
      </c>
      <c r="D808" s="4">
        <v>29661.328269999998</v>
      </c>
      <c r="E808" s="4">
        <v>385586.74167000002</v>
      </c>
      <c r="F808" s="4">
        <v>447252.2</v>
      </c>
      <c r="G808" s="4">
        <v>795.2</v>
      </c>
      <c r="H808" s="4">
        <v>448047.4</v>
      </c>
      <c r="I808" s="4">
        <v>404275.7</v>
      </c>
      <c r="J808" s="4">
        <v>345.8</v>
      </c>
      <c r="K808" s="4">
        <v>404621.5</v>
      </c>
    </row>
    <row r="809" spans="1:11" x14ac:dyDescent="0.3">
      <c r="A809" s="5" t="s">
        <v>1005</v>
      </c>
      <c r="B809" s="6" t="s">
        <v>1006</v>
      </c>
      <c r="C809" s="4">
        <v>206575.625</v>
      </c>
      <c r="D809" s="4">
        <v>0</v>
      </c>
      <c r="E809" s="4">
        <v>206575.625</v>
      </c>
      <c r="F809" s="4">
        <v>697093.5</v>
      </c>
      <c r="G809" s="4">
        <v>0</v>
      </c>
      <c r="H809" s="4">
        <v>697093.5</v>
      </c>
      <c r="I809" s="4">
        <v>885572.9</v>
      </c>
      <c r="J809" s="4">
        <v>0</v>
      </c>
      <c r="K809" s="4">
        <v>885572.9</v>
      </c>
    </row>
    <row r="810" spans="1:11" ht="26.4" x14ac:dyDescent="0.3">
      <c r="A810" s="7" t="s">
        <v>1007</v>
      </c>
      <c r="B810" s="8" t="s">
        <v>1008</v>
      </c>
      <c r="C810" s="13">
        <f t="shared" ref="C810:K811" si="184">C811</f>
        <v>0</v>
      </c>
      <c r="D810" s="13">
        <f t="shared" si="184"/>
        <v>465896.63135000004</v>
      </c>
      <c r="E810" s="13">
        <f t="shared" si="184"/>
        <v>465896.63135000004</v>
      </c>
      <c r="F810" s="13">
        <f t="shared" si="184"/>
        <v>0</v>
      </c>
      <c r="G810" s="13">
        <f t="shared" si="184"/>
        <v>713583.1</v>
      </c>
      <c r="H810" s="13">
        <f t="shared" si="184"/>
        <v>713583.1</v>
      </c>
      <c r="I810" s="13">
        <f t="shared" si="184"/>
        <v>0</v>
      </c>
      <c r="J810" s="13">
        <f t="shared" si="184"/>
        <v>793788.6</v>
      </c>
      <c r="K810" s="13">
        <f t="shared" si="184"/>
        <v>793788.6</v>
      </c>
    </row>
    <row r="811" spans="1:11" ht="27.6" x14ac:dyDescent="0.3">
      <c r="A811" s="15" t="s">
        <v>1009</v>
      </c>
      <c r="B811" s="16" t="s">
        <v>1010</v>
      </c>
      <c r="C811" s="3">
        <f t="shared" si="184"/>
        <v>0</v>
      </c>
      <c r="D811" s="3">
        <f t="shared" si="184"/>
        <v>465896.63135000004</v>
      </c>
      <c r="E811" s="3">
        <f t="shared" si="184"/>
        <v>465896.63135000004</v>
      </c>
      <c r="F811" s="3">
        <f t="shared" si="184"/>
        <v>0</v>
      </c>
      <c r="G811" s="3">
        <f t="shared" si="184"/>
        <v>713583.1</v>
      </c>
      <c r="H811" s="3">
        <f t="shared" si="184"/>
        <v>713583.1</v>
      </c>
      <c r="I811" s="3">
        <f t="shared" si="184"/>
        <v>0</v>
      </c>
      <c r="J811" s="3">
        <f t="shared" si="184"/>
        <v>793788.6</v>
      </c>
      <c r="K811" s="3">
        <f t="shared" si="184"/>
        <v>793788.6</v>
      </c>
    </row>
    <row r="812" spans="1:11" ht="26.4" x14ac:dyDescent="0.3">
      <c r="A812" s="5" t="s">
        <v>1011</v>
      </c>
      <c r="B812" s="6" t="s">
        <v>1012</v>
      </c>
      <c r="C812" s="4">
        <v>0</v>
      </c>
      <c r="D812" s="4">
        <v>465896.63135000004</v>
      </c>
      <c r="E812" s="4">
        <v>465896.63135000004</v>
      </c>
      <c r="F812" s="4">
        <v>0</v>
      </c>
      <c r="G812" s="4">
        <v>713583.1</v>
      </c>
      <c r="H812" s="4">
        <v>713583.1</v>
      </c>
      <c r="I812" s="4">
        <v>0</v>
      </c>
      <c r="J812" s="4">
        <v>793788.6</v>
      </c>
      <c r="K812" s="4">
        <v>793788.6</v>
      </c>
    </row>
    <row r="813" spans="1:11" x14ac:dyDescent="0.3">
      <c r="A813" s="7" t="s">
        <v>1013</v>
      </c>
      <c r="B813" s="8" t="s">
        <v>1014</v>
      </c>
      <c r="C813" s="13">
        <f t="shared" ref="C813:K813" si="185">C814</f>
        <v>988718.75752999994</v>
      </c>
      <c r="D813" s="13">
        <f t="shared" si="185"/>
        <v>14502.828599999999</v>
      </c>
      <c r="E813" s="13">
        <f t="shared" si="185"/>
        <v>1003221.58613</v>
      </c>
      <c r="F813" s="13">
        <f t="shared" si="185"/>
        <v>1115098.2000000002</v>
      </c>
      <c r="G813" s="13">
        <f t="shared" si="185"/>
        <v>7599.1</v>
      </c>
      <c r="H813" s="13">
        <f t="shared" si="185"/>
        <v>1122697.3</v>
      </c>
      <c r="I813" s="13">
        <f t="shared" si="185"/>
        <v>1111393.5</v>
      </c>
      <c r="J813" s="13">
        <f t="shared" si="185"/>
        <v>7665.1</v>
      </c>
      <c r="K813" s="13">
        <f t="shared" si="185"/>
        <v>1119058.6000000001</v>
      </c>
    </row>
    <row r="814" spans="1:11" ht="13.8" x14ac:dyDescent="0.3">
      <c r="A814" s="15" t="s">
        <v>1015</v>
      </c>
      <c r="B814" s="16" t="s">
        <v>1016</v>
      </c>
      <c r="C814" s="3">
        <f t="shared" ref="C814:K814" si="186">SUM(C815:C822)</f>
        <v>988718.75752999994</v>
      </c>
      <c r="D814" s="3">
        <f t="shared" si="186"/>
        <v>14502.828599999999</v>
      </c>
      <c r="E814" s="3">
        <f t="shared" si="186"/>
        <v>1003221.58613</v>
      </c>
      <c r="F814" s="3">
        <f t="shared" si="186"/>
        <v>1115098.2000000002</v>
      </c>
      <c r="G814" s="3">
        <f t="shared" si="186"/>
        <v>7599.1</v>
      </c>
      <c r="H814" s="3">
        <f t="shared" si="186"/>
        <v>1122697.3</v>
      </c>
      <c r="I814" s="3">
        <f t="shared" si="186"/>
        <v>1111393.5</v>
      </c>
      <c r="J814" s="3">
        <f t="shared" si="186"/>
        <v>7665.1</v>
      </c>
      <c r="K814" s="3">
        <f t="shared" si="186"/>
        <v>1119058.6000000001</v>
      </c>
    </row>
    <row r="815" spans="1:11" x14ac:dyDescent="0.3">
      <c r="A815" s="5" t="s">
        <v>1017</v>
      </c>
      <c r="B815" s="6" t="s">
        <v>1018</v>
      </c>
      <c r="C815" s="4">
        <v>34075.167689999995</v>
      </c>
      <c r="D815" s="4">
        <v>1131.0576699999999</v>
      </c>
      <c r="E815" s="4">
        <v>35206.225359999997</v>
      </c>
      <c r="F815" s="4">
        <v>35928.200000000004</v>
      </c>
      <c r="G815" s="4">
        <v>50</v>
      </c>
      <c r="H815" s="4">
        <v>35978.200000000004</v>
      </c>
      <c r="I815" s="4">
        <v>43050</v>
      </c>
      <c r="J815" s="4">
        <v>50</v>
      </c>
      <c r="K815" s="4">
        <v>43100</v>
      </c>
    </row>
    <row r="816" spans="1:11" ht="52.8" x14ac:dyDescent="0.3">
      <c r="A816" s="5" t="s">
        <v>1019</v>
      </c>
      <c r="B816" s="6" t="s">
        <v>1020</v>
      </c>
      <c r="C816" s="4">
        <v>69000</v>
      </c>
      <c r="D816" s="4">
        <v>0</v>
      </c>
      <c r="E816" s="4">
        <v>69000</v>
      </c>
      <c r="F816" s="4">
        <v>95000</v>
      </c>
      <c r="G816" s="4">
        <v>0</v>
      </c>
      <c r="H816" s="4">
        <v>95000</v>
      </c>
      <c r="I816" s="4">
        <v>95000</v>
      </c>
      <c r="J816" s="4">
        <v>0</v>
      </c>
      <c r="K816" s="4">
        <v>95000</v>
      </c>
    </row>
    <row r="817" spans="1:11" ht="26.4" x14ac:dyDescent="0.3">
      <c r="A817" s="5" t="s">
        <v>1021</v>
      </c>
      <c r="B817" s="6" t="s">
        <v>1022</v>
      </c>
      <c r="C817" s="4">
        <v>8618.1088099999997</v>
      </c>
      <c r="D817" s="4">
        <v>282.82734999999997</v>
      </c>
      <c r="E817" s="4">
        <v>8900.9361599999993</v>
      </c>
      <c r="F817" s="4">
        <v>10964.1</v>
      </c>
      <c r="G817" s="4">
        <v>362.5</v>
      </c>
      <c r="H817" s="4">
        <v>11326.6</v>
      </c>
      <c r="I817" s="4">
        <v>11978.4</v>
      </c>
      <c r="J817" s="4">
        <v>397.6</v>
      </c>
      <c r="K817" s="4">
        <v>12376</v>
      </c>
    </row>
    <row r="818" spans="1:11" x14ac:dyDescent="0.3">
      <c r="A818" s="5" t="s">
        <v>1023</v>
      </c>
      <c r="B818" s="6" t="s">
        <v>1024</v>
      </c>
      <c r="C818" s="4">
        <v>360333.18742999999</v>
      </c>
      <c r="D818" s="4">
        <v>13088.943579999999</v>
      </c>
      <c r="E818" s="4">
        <v>373422.13101000001</v>
      </c>
      <c r="F818" s="4">
        <v>422476.9</v>
      </c>
      <c r="G818" s="4">
        <v>7186.6</v>
      </c>
      <c r="H818" s="4">
        <v>429663.5</v>
      </c>
      <c r="I818" s="4">
        <v>450949.8</v>
      </c>
      <c r="J818" s="4">
        <v>7217.5</v>
      </c>
      <c r="K818" s="4">
        <v>458167.3</v>
      </c>
    </row>
    <row r="819" spans="1:11" x14ac:dyDescent="0.3">
      <c r="A819" s="5" t="s">
        <v>1025</v>
      </c>
      <c r="B819" s="6" t="s">
        <v>1026</v>
      </c>
      <c r="C819" s="4">
        <v>30949</v>
      </c>
      <c r="D819" s="4">
        <v>0</v>
      </c>
      <c r="E819" s="4">
        <v>30949</v>
      </c>
      <c r="F819" s="4">
        <v>550729</v>
      </c>
      <c r="G819" s="4">
        <v>0</v>
      </c>
      <c r="H819" s="4">
        <v>550729</v>
      </c>
      <c r="I819" s="4">
        <v>510415.3</v>
      </c>
      <c r="J819" s="4">
        <v>0</v>
      </c>
      <c r="K819" s="4">
        <v>510415.3</v>
      </c>
    </row>
    <row r="820" spans="1:11" ht="79.2" x14ac:dyDescent="0.3">
      <c r="A820" s="5" t="s">
        <v>1027</v>
      </c>
      <c r="B820" s="6" t="s">
        <v>1561</v>
      </c>
      <c r="C820" s="4">
        <v>342063.9</v>
      </c>
      <c r="D820" s="4">
        <v>0</v>
      </c>
      <c r="E820" s="4">
        <v>342063.9</v>
      </c>
      <c r="F820" s="4"/>
      <c r="G820" s="4"/>
      <c r="H820" s="4"/>
      <c r="I820" s="4"/>
      <c r="J820" s="4"/>
      <c r="K820" s="4"/>
    </row>
    <row r="821" spans="1:11" ht="52.8" x14ac:dyDescent="0.3">
      <c r="A821" s="5" t="s">
        <v>1562</v>
      </c>
      <c r="B821" s="6" t="s">
        <v>1563</v>
      </c>
      <c r="C821" s="4">
        <v>133452</v>
      </c>
      <c r="D821" s="4">
        <v>0</v>
      </c>
      <c r="E821" s="4">
        <v>133452</v>
      </c>
      <c r="F821" s="4"/>
      <c r="G821" s="4"/>
      <c r="H821" s="4"/>
      <c r="I821" s="4"/>
      <c r="J821" s="4"/>
      <c r="K821" s="4"/>
    </row>
    <row r="822" spans="1:11" ht="26.4" x14ac:dyDescent="0.3">
      <c r="A822" s="5" t="s">
        <v>1564</v>
      </c>
      <c r="B822" s="6" t="s">
        <v>1565</v>
      </c>
      <c r="C822" s="4">
        <v>10227.393599999999</v>
      </c>
      <c r="D822" s="4">
        <v>0</v>
      </c>
      <c r="E822" s="4">
        <v>10227.393599999999</v>
      </c>
      <c r="F822" s="4"/>
      <c r="G822" s="4"/>
      <c r="H822" s="4"/>
      <c r="I822" s="4"/>
      <c r="J822" s="4"/>
      <c r="K822" s="4"/>
    </row>
    <row r="823" spans="1:11" x14ac:dyDescent="0.3">
      <c r="A823" s="7" t="s">
        <v>1028</v>
      </c>
      <c r="B823" s="8" t="s">
        <v>1029</v>
      </c>
      <c r="C823" s="13">
        <f t="shared" ref="C823:K824" si="187">C824</f>
        <v>1351300.8653699998</v>
      </c>
      <c r="D823" s="13">
        <f t="shared" si="187"/>
        <v>37803.062030000001</v>
      </c>
      <c r="E823" s="13">
        <f t="shared" si="187"/>
        <v>1389103.9274000002</v>
      </c>
      <c r="F823" s="13">
        <f t="shared" si="187"/>
        <v>2484078</v>
      </c>
      <c r="G823" s="13">
        <f t="shared" si="187"/>
        <v>0</v>
      </c>
      <c r="H823" s="13">
        <f t="shared" si="187"/>
        <v>2484078</v>
      </c>
      <c r="I823" s="13">
        <f t="shared" si="187"/>
        <v>2568250.5</v>
      </c>
      <c r="J823" s="13">
        <f t="shared" si="187"/>
        <v>0</v>
      </c>
      <c r="K823" s="13">
        <f t="shared" si="187"/>
        <v>2568250.5</v>
      </c>
    </row>
    <row r="824" spans="1:11" ht="13.8" x14ac:dyDescent="0.3">
      <c r="A824" s="15" t="s">
        <v>1030</v>
      </c>
      <c r="B824" s="16" t="s">
        <v>1029</v>
      </c>
      <c r="C824" s="3">
        <f t="shared" si="187"/>
        <v>1351300.8653699998</v>
      </c>
      <c r="D824" s="3">
        <f t="shared" si="187"/>
        <v>37803.062030000001</v>
      </c>
      <c r="E824" s="3">
        <f t="shared" si="187"/>
        <v>1389103.9274000002</v>
      </c>
      <c r="F824" s="3">
        <f t="shared" si="187"/>
        <v>2484078</v>
      </c>
      <c r="G824" s="3">
        <f t="shared" si="187"/>
        <v>0</v>
      </c>
      <c r="H824" s="3">
        <f t="shared" si="187"/>
        <v>2484078</v>
      </c>
      <c r="I824" s="3">
        <f t="shared" si="187"/>
        <v>2568250.5</v>
      </c>
      <c r="J824" s="3">
        <f t="shared" si="187"/>
        <v>0</v>
      </c>
      <c r="K824" s="3">
        <f t="shared" si="187"/>
        <v>2568250.5</v>
      </c>
    </row>
    <row r="825" spans="1:11" x14ac:dyDescent="0.3">
      <c r="A825" s="5" t="s">
        <v>1031</v>
      </c>
      <c r="B825" s="6" t="s">
        <v>1032</v>
      </c>
      <c r="C825" s="4">
        <v>1351300.8653699998</v>
      </c>
      <c r="D825" s="4">
        <v>37803.062030000001</v>
      </c>
      <c r="E825" s="4">
        <v>1389103.9274000002</v>
      </c>
      <c r="F825" s="4">
        <v>2484078</v>
      </c>
      <c r="G825" s="4">
        <v>0</v>
      </c>
      <c r="H825" s="4">
        <v>2484078</v>
      </c>
      <c r="I825" s="4">
        <v>2568250.5</v>
      </c>
      <c r="J825" s="4">
        <v>0</v>
      </c>
      <c r="K825" s="4">
        <v>2568250.5</v>
      </c>
    </row>
    <row r="826" spans="1:11" ht="39.6" x14ac:dyDescent="0.3">
      <c r="A826" s="7" t="s">
        <v>1033</v>
      </c>
      <c r="B826" s="8" t="s">
        <v>1034</v>
      </c>
      <c r="C826" s="13">
        <f t="shared" ref="C826:K827" si="188">C827</f>
        <v>157523.31297999999</v>
      </c>
      <c r="D826" s="13">
        <f t="shared" si="188"/>
        <v>2040.02574</v>
      </c>
      <c r="E826" s="13">
        <f t="shared" si="188"/>
        <v>159563.33872</v>
      </c>
      <c r="F826" s="13">
        <f t="shared" si="188"/>
        <v>273491.90000000002</v>
      </c>
      <c r="G826" s="13">
        <f t="shared" si="188"/>
        <v>0</v>
      </c>
      <c r="H826" s="13">
        <f t="shared" si="188"/>
        <v>273491.90000000002</v>
      </c>
      <c r="I826" s="13">
        <f t="shared" si="188"/>
        <v>232993.2</v>
      </c>
      <c r="J826" s="13">
        <f t="shared" si="188"/>
        <v>0</v>
      </c>
      <c r="K826" s="13">
        <f t="shared" si="188"/>
        <v>232993.2</v>
      </c>
    </row>
    <row r="827" spans="1:11" ht="41.4" x14ac:dyDescent="0.3">
      <c r="A827" s="15" t="s">
        <v>1035</v>
      </c>
      <c r="B827" s="16" t="s">
        <v>1036</v>
      </c>
      <c r="C827" s="3">
        <f t="shared" si="188"/>
        <v>157523.31297999999</v>
      </c>
      <c r="D827" s="3">
        <f t="shared" si="188"/>
        <v>2040.02574</v>
      </c>
      <c r="E827" s="3">
        <f t="shared" si="188"/>
        <v>159563.33872</v>
      </c>
      <c r="F827" s="3">
        <f t="shared" si="188"/>
        <v>273491.90000000002</v>
      </c>
      <c r="G827" s="3">
        <f t="shared" si="188"/>
        <v>0</v>
      </c>
      <c r="H827" s="3">
        <f t="shared" si="188"/>
        <v>273491.90000000002</v>
      </c>
      <c r="I827" s="3">
        <f t="shared" si="188"/>
        <v>232993.2</v>
      </c>
      <c r="J827" s="3">
        <f t="shared" si="188"/>
        <v>0</v>
      </c>
      <c r="K827" s="3">
        <f t="shared" si="188"/>
        <v>232993.2</v>
      </c>
    </row>
    <row r="828" spans="1:11" ht="26.4" x14ac:dyDescent="0.3">
      <c r="A828" s="5" t="s">
        <v>1037</v>
      </c>
      <c r="B828" s="6" t="s">
        <v>1038</v>
      </c>
      <c r="C828" s="4">
        <v>157523.31297999999</v>
      </c>
      <c r="D828" s="4">
        <v>2040.02574</v>
      </c>
      <c r="E828" s="4">
        <v>159563.33872</v>
      </c>
      <c r="F828" s="4">
        <v>273491.90000000002</v>
      </c>
      <c r="G828" s="4">
        <v>0</v>
      </c>
      <c r="H828" s="4">
        <v>273491.90000000002</v>
      </c>
      <c r="I828" s="4">
        <v>232993.2</v>
      </c>
      <c r="J828" s="4">
        <v>0</v>
      </c>
      <c r="K828" s="4">
        <v>232993.2</v>
      </c>
    </row>
    <row r="829" spans="1:11" ht="26.4" x14ac:dyDescent="0.3">
      <c r="A829" s="7" t="s">
        <v>1039</v>
      </c>
      <c r="B829" s="8" t="s">
        <v>1040</v>
      </c>
      <c r="C829" s="13">
        <f t="shared" ref="C829:K830" si="189">C830</f>
        <v>84826.592239999998</v>
      </c>
      <c r="D829" s="13">
        <f t="shared" si="189"/>
        <v>62.616959999999999</v>
      </c>
      <c r="E829" s="13">
        <f t="shared" si="189"/>
        <v>84889.209199999998</v>
      </c>
      <c r="F829" s="13">
        <f t="shared" si="189"/>
        <v>131150.29999999999</v>
      </c>
      <c r="G829" s="13">
        <f t="shared" si="189"/>
        <v>0.2</v>
      </c>
      <c r="H829" s="13">
        <f t="shared" si="189"/>
        <v>131150.5</v>
      </c>
      <c r="I829" s="13">
        <f t="shared" si="189"/>
        <v>123635.7</v>
      </c>
      <c r="J829" s="13">
        <f t="shared" si="189"/>
        <v>0.2</v>
      </c>
      <c r="K829" s="13">
        <f t="shared" si="189"/>
        <v>123635.90000000001</v>
      </c>
    </row>
    <row r="830" spans="1:11" ht="26.4" customHeight="1" x14ac:dyDescent="0.3">
      <c r="A830" s="15" t="s">
        <v>1041</v>
      </c>
      <c r="B830" s="16" t="s">
        <v>1042</v>
      </c>
      <c r="C830" s="3">
        <f t="shared" si="189"/>
        <v>84826.592239999998</v>
      </c>
      <c r="D830" s="3">
        <f t="shared" si="189"/>
        <v>62.616959999999999</v>
      </c>
      <c r="E830" s="3">
        <f t="shared" si="189"/>
        <v>84889.209199999998</v>
      </c>
      <c r="F830" s="3">
        <f t="shared" si="189"/>
        <v>131150.29999999999</v>
      </c>
      <c r="G830" s="3">
        <f t="shared" si="189"/>
        <v>0.2</v>
      </c>
      <c r="H830" s="3">
        <f t="shared" si="189"/>
        <v>131150.5</v>
      </c>
      <c r="I830" s="3">
        <f t="shared" si="189"/>
        <v>123635.7</v>
      </c>
      <c r="J830" s="3">
        <f t="shared" si="189"/>
        <v>0.2</v>
      </c>
      <c r="K830" s="3">
        <f t="shared" si="189"/>
        <v>123635.90000000001</v>
      </c>
    </row>
    <row r="831" spans="1:11" ht="26.4" x14ac:dyDescent="0.3">
      <c r="A831" s="5" t="s">
        <v>1043</v>
      </c>
      <c r="B831" s="6" t="s">
        <v>1044</v>
      </c>
      <c r="C831" s="4">
        <v>84826.592239999998</v>
      </c>
      <c r="D831" s="4">
        <v>62.616959999999999</v>
      </c>
      <c r="E831" s="4">
        <v>84889.209199999998</v>
      </c>
      <c r="F831" s="4">
        <v>131150.29999999999</v>
      </c>
      <c r="G831" s="4">
        <v>0.2</v>
      </c>
      <c r="H831" s="4">
        <v>131150.5</v>
      </c>
      <c r="I831" s="4">
        <v>123635.7</v>
      </c>
      <c r="J831" s="4">
        <v>0.2</v>
      </c>
      <c r="K831" s="4">
        <v>123635.90000000001</v>
      </c>
    </row>
    <row r="832" spans="1:11" x14ac:dyDescent="0.3">
      <c r="A832" s="7" t="s">
        <v>1797</v>
      </c>
      <c r="B832" s="8" t="s">
        <v>1798</v>
      </c>
      <c r="C832" s="13">
        <f t="shared" ref="C832:K833" si="190">C833</f>
        <v>0</v>
      </c>
      <c r="D832" s="13">
        <f t="shared" si="190"/>
        <v>0</v>
      </c>
      <c r="E832" s="13">
        <f t="shared" si="190"/>
        <v>0</v>
      </c>
      <c r="F832" s="13">
        <f t="shared" si="190"/>
        <v>587055.70000000007</v>
      </c>
      <c r="G832" s="13">
        <f t="shared" si="190"/>
        <v>0</v>
      </c>
      <c r="H832" s="13">
        <f t="shared" si="190"/>
        <v>587055.70000000007</v>
      </c>
      <c r="I832" s="13">
        <f t="shared" si="190"/>
        <v>621604.5</v>
      </c>
      <c r="J832" s="13">
        <f t="shared" si="190"/>
        <v>0</v>
      </c>
      <c r="K832" s="13">
        <f t="shared" si="190"/>
        <v>621604.5</v>
      </c>
    </row>
    <row r="833" spans="1:11" ht="13.8" x14ac:dyDescent="0.3">
      <c r="A833" s="19">
        <v>6491000</v>
      </c>
      <c r="B833" s="16" t="s">
        <v>1801</v>
      </c>
      <c r="C833" s="3">
        <f t="shared" si="190"/>
        <v>0</v>
      </c>
      <c r="D833" s="3">
        <f t="shared" si="190"/>
        <v>0</v>
      </c>
      <c r="E833" s="3">
        <f t="shared" si="190"/>
        <v>0</v>
      </c>
      <c r="F833" s="3">
        <f t="shared" si="190"/>
        <v>587055.70000000007</v>
      </c>
      <c r="G833" s="3">
        <f t="shared" si="190"/>
        <v>0</v>
      </c>
      <c r="H833" s="3">
        <f t="shared" si="190"/>
        <v>587055.70000000007</v>
      </c>
      <c r="I833" s="3">
        <f t="shared" si="190"/>
        <v>621604.5</v>
      </c>
      <c r="J833" s="3">
        <f t="shared" si="190"/>
        <v>0</v>
      </c>
      <c r="K833" s="3">
        <f t="shared" si="190"/>
        <v>621604.5</v>
      </c>
    </row>
    <row r="834" spans="1:11" x14ac:dyDescent="0.3">
      <c r="A834" s="5" t="s">
        <v>1799</v>
      </c>
      <c r="B834" s="6" t="s">
        <v>1800</v>
      </c>
      <c r="C834" s="4"/>
      <c r="D834" s="4"/>
      <c r="E834" s="4"/>
      <c r="F834" s="4">
        <v>587055.70000000007</v>
      </c>
      <c r="G834" s="4">
        <v>0</v>
      </c>
      <c r="H834" s="4">
        <v>587055.70000000007</v>
      </c>
      <c r="I834" s="4">
        <v>621604.5</v>
      </c>
      <c r="J834" s="4">
        <v>0</v>
      </c>
      <c r="K834" s="4">
        <v>621604.5</v>
      </c>
    </row>
    <row r="835" spans="1:11" x14ac:dyDescent="0.3">
      <c r="A835" s="7" t="s">
        <v>1045</v>
      </c>
      <c r="B835" s="8" t="s">
        <v>1046</v>
      </c>
      <c r="C835" s="13">
        <f t="shared" ref="C835:K835" si="191">C836</f>
        <v>167226.50936000003</v>
      </c>
      <c r="D835" s="13">
        <f t="shared" si="191"/>
        <v>1199.9831100000001</v>
      </c>
      <c r="E835" s="13">
        <f t="shared" si="191"/>
        <v>168426.49247</v>
      </c>
      <c r="F835" s="13">
        <f t="shared" si="191"/>
        <v>250988.7</v>
      </c>
      <c r="G835" s="13">
        <f t="shared" si="191"/>
        <v>0</v>
      </c>
      <c r="H835" s="13">
        <f t="shared" si="191"/>
        <v>250988.7</v>
      </c>
      <c r="I835" s="13">
        <f t="shared" si="191"/>
        <v>303994.90000000002</v>
      </c>
      <c r="J835" s="13">
        <f t="shared" si="191"/>
        <v>0</v>
      </c>
      <c r="K835" s="13">
        <f t="shared" si="191"/>
        <v>303994.90000000002</v>
      </c>
    </row>
    <row r="836" spans="1:11" ht="13.8" x14ac:dyDescent="0.3">
      <c r="A836" s="15" t="s">
        <v>1047</v>
      </c>
      <c r="B836" s="16" t="s">
        <v>1048</v>
      </c>
      <c r="C836" s="3">
        <f t="shared" ref="C836:H836" si="192">C837+C838</f>
        <v>167226.50936000003</v>
      </c>
      <c r="D836" s="3">
        <f t="shared" si="192"/>
        <v>1199.9831100000001</v>
      </c>
      <c r="E836" s="3">
        <f t="shared" si="192"/>
        <v>168426.49247</v>
      </c>
      <c r="F836" s="3">
        <f t="shared" si="192"/>
        <v>250988.7</v>
      </c>
      <c r="G836" s="3">
        <f t="shared" si="192"/>
        <v>0</v>
      </c>
      <c r="H836" s="3">
        <f t="shared" si="192"/>
        <v>250988.7</v>
      </c>
      <c r="I836" s="3">
        <f>I837+I838</f>
        <v>303994.90000000002</v>
      </c>
      <c r="J836" s="3">
        <f t="shared" ref="J836:K836" si="193">J837+J838</f>
        <v>0</v>
      </c>
      <c r="K836" s="3">
        <f t="shared" si="193"/>
        <v>303994.90000000002</v>
      </c>
    </row>
    <row r="837" spans="1:11" ht="26.4" x14ac:dyDescent="0.3">
      <c r="A837" s="5" t="s">
        <v>1049</v>
      </c>
      <c r="B837" s="6" t="s">
        <v>1050</v>
      </c>
      <c r="C837" s="4">
        <v>167226.50936000003</v>
      </c>
      <c r="D837" s="4">
        <v>1199.9831100000001</v>
      </c>
      <c r="E837" s="4">
        <v>168426.49247</v>
      </c>
      <c r="F837" s="4">
        <v>250988.7</v>
      </c>
      <c r="G837" s="4">
        <v>0</v>
      </c>
      <c r="H837" s="4">
        <v>250988.7</v>
      </c>
      <c r="I837" s="4">
        <v>250988.7</v>
      </c>
      <c r="J837" s="4">
        <v>0</v>
      </c>
      <c r="K837" s="4">
        <v>250988.7</v>
      </c>
    </row>
    <row r="838" spans="1:11" ht="26.4" x14ac:dyDescent="0.3">
      <c r="A838" s="5" t="s">
        <v>1879</v>
      </c>
      <c r="B838" s="31" t="s">
        <v>1862</v>
      </c>
      <c r="C838" s="18"/>
      <c r="D838" s="18"/>
      <c r="E838" s="18"/>
      <c r="F838" s="18"/>
      <c r="G838" s="18"/>
      <c r="H838" s="18"/>
      <c r="I838" s="4">
        <v>53006.200000000004</v>
      </c>
      <c r="J838" s="4">
        <v>0</v>
      </c>
      <c r="K838" s="4">
        <v>53006.200000000004</v>
      </c>
    </row>
    <row r="839" spans="1:11" x14ac:dyDescent="0.3">
      <c r="A839" s="7" t="s">
        <v>1051</v>
      </c>
      <c r="B839" s="8" t="s">
        <v>1052</v>
      </c>
      <c r="C839" s="13">
        <f t="shared" ref="C839:K840" si="194">C840</f>
        <v>378568.37832000002</v>
      </c>
      <c r="D839" s="13">
        <f t="shared" si="194"/>
        <v>828.48979000000008</v>
      </c>
      <c r="E839" s="13">
        <f t="shared" si="194"/>
        <v>379396.86811000004</v>
      </c>
      <c r="F839" s="13">
        <f t="shared" si="194"/>
        <v>475531.8</v>
      </c>
      <c r="G839" s="13">
        <f t="shared" si="194"/>
        <v>8.6999999999999993</v>
      </c>
      <c r="H839" s="13">
        <f t="shared" si="194"/>
        <v>475540.5</v>
      </c>
      <c r="I839" s="13">
        <f t="shared" si="194"/>
        <v>507828.8</v>
      </c>
      <c r="J839" s="13">
        <f t="shared" si="194"/>
        <v>9.3000000000000007</v>
      </c>
      <c r="K839" s="13">
        <f t="shared" si="194"/>
        <v>507838.10000000003</v>
      </c>
    </row>
    <row r="840" spans="1:11" ht="13.8" x14ac:dyDescent="0.3">
      <c r="A840" s="15" t="s">
        <v>1053</v>
      </c>
      <c r="B840" s="16" t="s">
        <v>1054</v>
      </c>
      <c r="C840" s="3">
        <f t="shared" si="194"/>
        <v>378568.37832000002</v>
      </c>
      <c r="D840" s="3">
        <f t="shared" si="194"/>
        <v>828.48979000000008</v>
      </c>
      <c r="E840" s="3">
        <f t="shared" si="194"/>
        <v>379396.86811000004</v>
      </c>
      <c r="F840" s="3">
        <f t="shared" si="194"/>
        <v>475531.8</v>
      </c>
      <c r="G840" s="3">
        <f t="shared" si="194"/>
        <v>8.6999999999999993</v>
      </c>
      <c r="H840" s="3">
        <f t="shared" si="194"/>
        <v>475540.5</v>
      </c>
      <c r="I840" s="3">
        <f t="shared" si="194"/>
        <v>507828.8</v>
      </c>
      <c r="J840" s="3">
        <f t="shared" si="194"/>
        <v>9.3000000000000007</v>
      </c>
      <c r="K840" s="3">
        <f t="shared" si="194"/>
        <v>507838.10000000003</v>
      </c>
    </row>
    <row r="841" spans="1:11" ht="26.4" x14ac:dyDescent="0.3">
      <c r="A841" s="5" t="s">
        <v>1055</v>
      </c>
      <c r="B841" s="6" t="s">
        <v>1056</v>
      </c>
      <c r="C841" s="4">
        <v>378568.37832000002</v>
      </c>
      <c r="D841" s="4">
        <v>828.48979000000008</v>
      </c>
      <c r="E841" s="4">
        <v>379396.86811000004</v>
      </c>
      <c r="F841" s="4">
        <v>475531.8</v>
      </c>
      <c r="G841" s="4">
        <v>8.6999999999999993</v>
      </c>
      <c r="H841" s="4">
        <v>475540.5</v>
      </c>
      <c r="I841" s="4">
        <v>507828.8</v>
      </c>
      <c r="J841" s="4">
        <v>9.3000000000000007</v>
      </c>
      <c r="K841" s="4">
        <v>507838.10000000003</v>
      </c>
    </row>
    <row r="842" spans="1:11" x14ac:dyDescent="0.3">
      <c r="A842" s="7" t="s">
        <v>1057</v>
      </c>
      <c r="B842" s="8" t="s">
        <v>1058</v>
      </c>
      <c r="C842" s="13">
        <f t="shared" ref="C842:K842" si="195">C843+C850</f>
        <v>12234438.606479999</v>
      </c>
      <c r="D842" s="13">
        <f t="shared" si="195"/>
        <v>382104.01872000005</v>
      </c>
      <c r="E842" s="13">
        <f t="shared" si="195"/>
        <v>12616542.6252</v>
      </c>
      <c r="F842" s="13">
        <f t="shared" si="195"/>
        <v>14796278.1</v>
      </c>
      <c r="G842" s="13">
        <f t="shared" si="195"/>
        <v>213347</v>
      </c>
      <c r="H842" s="13">
        <f t="shared" si="195"/>
        <v>15009625.1</v>
      </c>
      <c r="I842" s="13">
        <f t="shared" si="195"/>
        <v>15822289.700000001</v>
      </c>
      <c r="J842" s="13">
        <f t="shared" si="195"/>
        <v>230736</v>
      </c>
      <c r="K842" s="13">
        <f t="shared" si="195"/>
        <v>16053025.699999999</v>
      </c>
    </row>
    <row r="843" spans="1:11" ht="13.8" x14ac:dyDescent="0.3">
      <c r="A843" s="15" t="s">
        <v>1059</v>
      </c>
      <c r="B843" s="16" t="s">
        <v>1060</v>
      </c>
      <c r="C843" s="3">
        <f t="shared" ref="C843:K843" si="196">SUM(C844:C849)</f>
        <v>12220124.024509998</v>
      </c>
      <c r="D843" s="3">
        <f t="shared" si="196"/>
        <v>375953.29506000003</v>
      </c>
      <c r="E843" s="3">
        <f t="shared" si="196"/>
        <v>12596077.319569999</v>
      </c>
      <c r="F843" s="3">
        <f t="shared" si="196"/>
        <v>14781960.5</v>
      </c>
      <c r="G843" s="3">
        <f t="shared" si="196"/>
        <v>213347</v>
      </c>
      <c r="H843" s="3">
        <f t="shared" si="196"/>
        <v>14995307.5</v>
      </c>
      <c r="I843" s="3">
        <f t="shared" si="196"/>
        <v>15802272.100000001</v>
      </c>
      <c r="J843" s="3">
        <f t="shared" si="196"/>
        <v>230736</v>
      </c>
      <c r="K843" s="3">
        <f t="shared" si="196"/>
        <v>16033008.1</v>
      </c>
    </row>
    <row r="844" spans="1:11" ht="26.4" x14ac:dyDescent="0.3">
      <c r="A844" s="5" t="s">
        <v>1061</v>
      </c>
      <c r="B844" s="6" t="s">
        <v>1062</v>
      </c>
      <c r="C844" s="4">
        <v>11856727.60172</v>
      </c>
      <c r="D844" s="4">
        <v>257726.12815999999</v>
      </c>
      <c r="E844" s="4">
        <v>12114453.72988</v>
      </c>
      <c r="F844" s="4">
        <v>14464936.4</v>
      </c>
      <c r="G844" s="4">
        <v>57256.1</v>
      </c>
      <c r="H844" s="4">
        <v>14522192.5</v>
      </c>
      <c r="I844" s="4">
        <v>15372700.700000001</v>
      </c>
      <c r="J844" s="4">
        <v>66337.899999999994</v>
      </c>
      <c r="K844" s="4">
        <v>15439038.6</v>
      </c>
    </row>
    <row r="845" spans="1:11" ht="26.4" x14ac:dyDescent="0.3">
      <c r="A845" s="5" t="s">
        <v>1063</v>
      </c>
      <c r="B845" s="6" t="s">
        <v>1064</v>
      </c>
      <c r="C845" s="4">
        <v>98518.512889999998</v>
      </c>
      <c r="D845" s="4">
        <v>58416.517639999998</v>
      </c>
      <c r="E845" s="4">
        <v>156935.03052999999</v>
      </c>
      <c r="F845" s="4">
        <v>100443.7</v>
      </c>
      <c r="G845" s="4">
        <v>140294.9</v>
      </c>
      <c r="H845" s="4">
        <v>240738.6</v>
      </c>
      <c r="I845" s="4">
        <v>191158.5</v>
      </c>
      <c r="J845" s="4">
        <v>146548.1</v>
      </c>
      <c r="K845" s="4">
        <v>337706.60000000003</v>
      </c>
    </row>
    <row r="846" spans="1:11" ht="26.4" x14ac:dyDescent="0.3">
      <c r="A846" s="5" t="s">
        <v>1065</v>
      </c>
      <c r="B846" s="6" t="s">
        <v>1066</v>
      </c>
      <c r="C846" s="4">
        <v>53530.493259999996</v>
      </c>
      <c r="D846" s="4">
        <v>13193.21925</v>
      </c>
      <c r="E846" s="4">
        <v>66723.712509999998</v>
      </c>
      <c r="F846" s="4">
        <v>57667.5</v>
      </c>
      <c r="G846" s="4">
        <v>15446</v>
      </c>
      <c r="H846" s="4">
        <v>73113.5</v>
      </c>
      <c r="I846" s="4">
        <v>79500</v>
      </c>
      <c r="J846" s="4">
        <v>17500</v>
      </c>
      <c r="K846" s="4">
        <v>97000</v>
      </c>
    </row>
    <row r="847" spans="1:11" ht="26.4" x14ac:dyDescent="0.3">
      <c r="A847" s="5" t="s">
        <v>1067</v>
      </c>
      <c r="B847" s="6" t="s">
        <v>1068</v>
      </c>
      <c r="C847" s="4">
        <v>168328.00193</v>
      </c>
      <c r="D847" s="4">
        <v>46617.430009999996</v>
      </c>
      <c r="E847" s="4">
        <v>214945.43194000001</v>
      </c>
      <c r="F847" s="4">
        <v>120000</v>
      </c>
      <c r="G847" s="4">
        <v>350</v>
      </c>
      <c r="H847" s="4">
        <v>120350</v>
      </c>
      <c r="I847" s="4">
        <v>120000</v>
      </c>
      <c r="J847" s="4">
        <v>350</v>
      </c>
      <c r="K847" s="4">
        <v>120350</v>
      </c>
    </row>
    <row r="848" spans="1:11" ht="26.4" x14ac:dyDescent="0.3">
      <c r="A848" s="5" t="s">
        <v>1069</v>
      </c>
      <c r="B848" s="6" t="s">
        <v>1070</v>
      </c>
      <c r="C848" s="4">
        <v>38619.158710000003</v>
      </c>
      <c r="D848" s="4">
        <v>0</v>
      </c>
      <c r="E848" s="4">
        <v>38619.158710000003</v>
      </c>
      <c r="F848" s="4">
        <v>38912.9</v>
      </c>
      <c r="G848" s="4">
        <v>0</v>
      </c>
      <c r="H848" s="4">
        <v>38912.9</v>
      </c>
      <c r="I848" s="4">
        <v>38912.9</v>
      </c>
      <c r="J848" s="4">
        <v>0</v>
      </c>
      <c r="K848" s="4">
        <v>38912.9</v>
      </c>
    </row>
    <row r="849" spans="1:11" ht="66" x14ac:dyDescent="0.3">
      <c r="A849" s="5" t="s">
        <v>1566</v>
      </c>
      <c r="B849" s="6" t="s">
        <v>1567</v>
      </c>
      <c r="C849" s="4">
        <v>4400.2560000000003</v>
      </c>
      <c r="D849" s="4">
        <v>0</v>
      </c>
      <c r="E849" s="4">
        <v>4400.2560000000003</v>
      </c>
      <c r="F849" s="4"/>
      <c r="G849" s="4"/>
      <c r="H849" s="4"/>
      <c r="I849" s="4"/>
      <c r="J849" s="4"/>
      <c r="K849" s="4"/>
    </row>
    <row r="850" spans="1:11" ht="16.95" customHeight="1" x14ac:dyDescent="0.3">
      <c r="A850" s="15" t="s">
        <v>1071</v>
      </c>
      <c r="B850" s="16" t="s">
        <v>1072</v>
      </c>
      <c r="C850" s="3">
        <f t="shared" ref="C850:K850" si="197">C851</f>
        <v>14314.581970000001</v>
      </c>
      <c r="D850" s="3">
        <f t="shared" si="197"/>
        <v>6150.7236600000006</v>
      </c>
      <c r="E850" s="3">
        <f t="shared" si="197"/>
        <v>20465.305629999999</v>
      </c>
      <c r="F850" s="3">
        <f t="shared" si="197"/>
        <v>14317.6</v>
      </c>
      <c r="G850" s="3">
        <f t="shared" si="197"/>
        <v>0</v>
      </c>
      <c r="H850" s="3">
        <f t="shared" si="197"/>
        <v>14317.6</v>
      </c>
      <c r="I850" s="3">
        <f t="shared" si="197"/>
        <v>20017.599999999999</v>
      </c>
      <c r="J850" s="3">
        <f t="shared" si="197"/>
        <v>0</v>
      </c>
      <c r="K850" s="3">
        <f t="shared" si="197"/>
        <v>20017.599999999999</v>
      </c>
    </row>
    <row r="851" spans="1:11" ht="26.4" x14ac:dyDescent="0.3">
      <c r="A851" s="5" t="s">
        <v>1073</v>
      </c>
      <c r="B851" s="6" t="s">
        <v>1074</v>
      </c>
      <c r="C851" s="4">
        <v>14314.581970000001</v>
      </c>
      <c r="D851" s="4">
        <v>6150.7236600000006</v>
      </c>
      <c r="E851" s="4">
        <v>20465.305629999999</v>
      </c>
      <c r="F851" s="4">
        <v>14317.6</v>
      </c>
      <c r="G851" s="4">
        <v>0</v>
      </c>
      <c r="H851" s="4">
        <v>14317.6</v>
      </c>
      <c r="I851" s="4">
        <v>20017.599999999999</v>
      </c>
      <c r="J851" s="4">
        <v>0</v>
      </c>
      <c r="K851" s="4">
        <v>20017.599999999999</v>
      </c>
    </row>
    <row r="852" spans="1:11" x14ac:dyDescent="0.3">
      <c r="A852" s="7" t="s">
        <v>1075</v>
      </c>
      <c r="B852" s="8" t="s">
        <v>1076</v>
      </c>
      <c r="C852" s="13">
        <f t="shared" ref="C852:K852" si="198">C853</f>
        <v>4056916.1730499999</v>
      </c>
      <c r="D852" s="13">
        <f t="shared" si="198"/>
        <v>951388.92634000001</v>
      </c>
      <c r="E852" s="13">
        <f t="shared" si="198"/>
        <v>5008305.0993900001</v>
      </c>
      <c r="F852" s="13">
        <f t="shared" si="198"/>
        <v>5250496.3</v>
      </c>
      <c r="G852" s="13">
        <f t="shared" si="198"/>
        <v>984669.5</v>
      </c>
      <c r="H852" s="13">
        <f t="shared" si="198"/>
        <v>6235165.8000000007</v>
      </c>
      <c r="I852" s="13">
        <f t="shared" si="198"/>
        <v>5689978.0999999996</v>
      </c>
      <c r="J852" s="13">
        <f t="shared" si="198"/>
        <v>1103218.2</v>
      </c>
      <c r="K852" s="13">
        <f t="shared" si="198"/>
        <v>6793196.3000000007</v>
      </c>
    </row>
    <row r="853" spans="1:11" ht="13.8" x14ac:dyDescent="0.3">
      <c r="A853" s="15" t="s">
        <v>1077</v>
      </c>
      <c r="B853" s="16" t="s">
        <v>1076</v>
      </c>
      <c r="C853" s="3">
        <f t="shared" ref="C853:K853" si="199">SUM(C854:C862)</f>
        <v>4056916.1730499999</v>
      </c>
      <c r="D853" s="3">
        <f t="shared" si="199"/>
        <v>951388.92634000001</v>
      </c>
      <c r="E853" s="3">
        <f t="shared" si="199"/>
        <v>5008305.0993900001</v>
      </c>
      <c r="F853" s="3">
        <f t="shared" si="199"/>
        <v>5250496.3</v>
      </c>
      <c r="G853" s="3">
        <f t="shared" si="199"/>
        <v>984669.5</v>
      </c>
      <c r="H853" s="3">
        <f t="shared" si="199"/>
        <v>6235165.8000000007</v>
      </c>
      <c r="I853" s="3">
        <f t="shared" si="199"/>
        <v>5689978.0999999996</v>
      </c>
      <c r="J853" s="3">
        <f t="shared" si="199"/>
        <v>1103218.2</v>
      </c>
      <c r="K853" s="3">
        <f t="shared" si="199"/>
        <v>6793196.3000000007</v>
      </c>
    </row>
    <row r="854" spans="1:11" ht="26.4" x14ac:dyDescent="0.3">
      <c r="A854" s="5" t="s">
        <v>1078</v>
      </c>
      <c r="B854" s="6" t="s">
        <v>1079</v>
      </c>
      <c r="C854" s="4">
        <v>116391.04621</v>
      </c>
      <c r="D854" s="4">
        <v>1373.09467</v>
      </c>
      <c r="E854" s="4">
        <v>117764.14087999999</v>
      </c>
      <c r="F854" s="4">
        <v>144857.60000000001</v>
      </c>
      <c r="G854" s="4">
        <v>2060.1999999999998</v>
      </c>
      <c r="H854" s="4">
        <v>146917.80000000002</v>
      </c>
      <c r="I854" s="4">
        <v>156933.6</v>
      </c>
      <c r="J854" s="4">
        <v>1822.8</v>
      </c>
      <c r="K854" s="4">
        <v>158756.4</v>
      </c>
    </row>
    <row r="855" spans="1:11" ht="26.4" x14ac:dyDescent="0.3">
      <c r="A855" s="5" t="s">
        <v>1080</v>
      </c>
      <c r="B855" s="6" t="s">
        <v>1081</v>
      </c>
      <c r="C855" s="4">
        <v>3428105.6510000001</v>
      </c>
      <c r="D855" s="4">
        <v>935125.78161000006</v>
      </c>
      <c r="E855" s="4">
        <v>4363231.4326099996</v>
      </c>
      <c r="F855" s="4">
        <v>4384334.5999999996</v>
      </c>
      <c r="G855" s="4">
        <v>979223.8</v>
      </c>
      <c r="H855" s="4">
        <v>5363558.4000000004</v>
      </c>
      <c r="I855" s="4">
        <v>4766077.4000000004</v>
      </c>
      <c r="J855" s="4">
        <v>1094969.5</v>
      </c>
      <c r="K855" s="4">
        <v>5861046.9000000004</v>
      </c>
    </row>
    <row r="856" spans="1:11" x14ac:dyDescent="0.3">
      <c r="A856" s="5" t="s">
        <v>1082</v>
      </c>
      <c r="B856" s="6" t="s">
        <v>1083</v>
      </c>
      <c r="C856" s="4">
        <v>5325.2077800000006</v>
      </c>
      <c r="D856" s="4">
        <v>46.652010000000004</v>
      </c>
      <c r="E856" s="4">
        <v>5371.8597900000004</v>
      </c>
      <c r="F856" s="4">
        <v>6623</v>
      </c>
      <c r="G856" s="4">
        <v>60</v>
      </c>
      <c r="H856" s="4">
        <v>6683</v>
      </c>
      <c r="I856" s="4">
        <v>7129</v>
      </c>
      <c r="J856" s="4">
        <v>130</v>
      </c>
      <c r="K856" s="4">
        <v>7259</v>
      </c>
    </row>
    <row r="857" spans="1:11" ht="26.4" x14ac:dyDescent="0.3">
      <c r="A857" s="5" t="s">
        <v>1084</v>
      </c>
      <c r="B857" s="6" t="s">
        <v>1085</v>
      </c>
      <c r="C857" s="4">
        <v>91208.880700000009</v>
      </c>
      <c r="D857" s="4">
        <v>8776.8614699999998</v>
      </c>
      <c r="E857" s="4">
        <v>99985.742169999998</v>
      </c>
      <c r="F857" s="4">
        <v>114919</v>
      </c>
      <c r="G857" s="4">
        <v>2875</v>
      </c>
      <c r="H857" s="4">
        <v>117794</v>
      </c>
      <c r="I857" s="4">
        <v>115645.8</v>
      </c>
      <c r="J857" s="4">
        <v>5700</v>
      </c>
      <c r="K857" s="4">
        <v>121345.8</v>
      </c>
    </row>
    <row r="858" spans="1:11" ht="26.4" x14ac:dyDescent="0.3">
      <c r="A858" s="5" t="s">
        <v>1086</v>
      </c>
      <c r="B858" s="6" t="s">
        <v>1087</v>
      </c>
      <c r="C858" s="4">
        <v>47403.296249999999</v>
      </c>
      <c r="D858" s="4">
        <v>5394.6763700000001</v>
      </c>
      <c r="E858" s="4">
        <v>52797.97262</v>
      </c>
      <c r="F858" s="4"/>
      <c r="G858" s="4"/>
      <c r="H858" s="4"/>
      <c r="I858" s="4"/>
      <c r="J858" s="4"/>
      <c r="K858" s="4"/>
    </row>
    <row r="859" spans="1:11" ht="39.6" x14ac:dyDescent="0.3">
      <c r="A859" s="5" t="s">
        <v>1088</v>
      </c>
      <c r="B859" s="6" t="s">
        <v>1089</v>
      </c>
      <c r="C859" s="4">
        <v>12654.8608</v>
      </c>
      <c r="D859" s="4">
        <v>671.86020999999994</v>
      </c>
      <c r="E859" s="4">
        <v>13326.721009999999</v>
      </c>
      <c r="F859" s="4">
        <v>15600.2</v>
      </c>
      <c r="G859" s="4">
        <v>450.5</v>
      </c>
      <c r="H859" s="4">
        <v>16050.7</v>
      </c>
      <c r="I859" s="4">
        <v>16884</v>
      </c>
      <c r="J859" s="4">
        <v>595.9</v>
      </c>
      <c r="K859" s="4">
        <v>17479.900000000001</v>
      </c>
    </row>
    <row r="860" spans="1:11" x14ac:dyDescent="0.3">
      <c r="A860" s="5" t="s">
        <v>1090</v>
      </c>
      <c r="B860" s="6" t="s">
        <v>1091</v>
      </c>
      <c r="C860" s="4">
        <v>355827.23031000001</v>
      </c>
      <c r="D860" s="4">
        <v>0</v>
      </c>
      <c r="E860" s="4">
        <v>355827.23031000001</v>
      </c>
      <c r="F860" s="4">
        <v>465561.9</v>
      </c>
      <c r="G860" s="4">
        <v>0</v>
      </c>
      <c r="H860" s="4">
        <v>465561.9</v>
      </c>
      <c r="I860" s="4">
        <v>527308.30000000005</v>
      </c>
      <c r="J860" s="4">
        <v>0</v>
      </c>
      <c r="K860" s="4">
        <v>527308.30000000005</v>
      </c>
    </row>
    <row r="861" spans="1:11" ht="26.4" x14ac:dyDescent="0.3">
      <c r="A861" s="5" t="s">
        <v>1802</v>
      </c>
      <c r="B861" s="6" t="s">
        <v>1803</v>
      </c>
      <c r="C861" s="4"/>
      <c r="D861" s="4"/>
      <c r="E861" s="4"/>
      <c r="F861" s="4">
        <v>58600</v>
      </c>
      <c r="G861" s="4">
        <v>0</v>
      </c>
      <c r="H861" s="4">
        <v>58600</v>
      </c>
      <c r="I861" s="4"/>
      <c r="J861" s="4"/>
      <c r="K861" s="4"/>
    </row>
    <row r="862" spans="1:11" x14ac:dyDescent="0.3">
      <c r="A862" s="5" t="s">
        <v>1804</v>
      </c>
      <c r="B862" s="6" t="s">
        <v>1805</v>
      </c>
      <c r="C862" s="4"/>
      <c r="D862" s="4"/>
      <c r="E862" s="4"/>
      <c r="F862" s="4">
        <v>60000</v>
      </c>
      <c r="G862" s="4">
        <v>0</v>
      </c>
      <c r="H862" s="4">
        <v>60000</v>
      </c>
      <c r="I862" s="4">
        <v>100000</v>
      </c>
      <c r="J862" s="4">
        <v>0</v>
      </c>
      <c r="K862" s="4">
        <v>100000</v>
      </c>
    </row>
    <row r="863" spans="1:11" ht="19.2" customHeight="1" x14ac:dyDescent="0.3">
      <c r="A863" s="7" t="s">
        <v>1092</v>
      </c>
      <c r="B863" s="8" t="s">
        <v>1093</v>
      </c>
      <c r="C863" s="13">
        <f t="shared" ref="C863:K863" si="200">C864</f>
        <v>215160.83368000001</v>
      </c>
      <c r="D863" s="13">
        <f t="shared" si="200"/>
        <v>24631.562470000001</v>
      </c>
      <c r="E863" s="13">
        <f t="shared" si="200"/>
        <v>239792.39614999999</v>
      </c>
      <c r="F863" s="13">
        <f t="shared" si="200"/>
        <v>270176.5</v>
      </c>
      <c r="G863" s="13">
        <f t="shared" si="200"/>
        <v>39619.599999999999</v>
      </c>
      <c r="H863" s="13">
        <f t="shared" si="200"/>
        <v>309796.09999999998</v>
      </c>
      <c r="I863" s="13">
        <f t="shared" si="200"/>
        <v>293712.60000000003</v>
      </c>
      <c r="J863" s="13">
        <f t="shared" si="200"/>
        <v>42497.8</v>
      </c>
      <c r="K863" s="13">
        <f t="shared" si="200"/>
        <v>336210.4</v>
      </c>
    </row>
    <row r="864" spans="1:11" ht="19.2" customHeight="1" x14ac:dyDescent="0.3">
      <c r="A864" s="15" t="s">
        <v>1094</v>
      </c>
      <c r="B864" s="16" t="s">
        <v>1093</v>
      </c>
      <c r="C864" s="3">
        <f t="shared" ref="C864:K864" si="201">SUM(C865:C867)</f>
        <v>215160.83368000001</v>
      </c>
      <c r="D864" s="3">
        <f t="shared" si="201"/>
        <v>24631.562470000001</v>
      </c>
      <c r="E864" s="3">
        <f t="shared" si="201"/>
        <v>239792.39614999999</v>
      </c>
      <c r="F864" s="3">
        <f t="shared" si="201"/>
        <v>270176.5</v>
      </c>
      <c r="G864" s="3">
        <f t="shared" si="201"/>
        <v>39619.599999999999</v>
      </c>
      <c r="H864" s="3">
        <f t="shared" si="201"/>
        <v>309796.09999999998</v>
      </c>
      <c r="I864" s="3">
        <f t="shared" si="201"/>
        <v>293712.60000000003</v>
      </c>
      <c r="J864" s="3">
        <f t="shared" si="201"/>
        <v>42497.8</v>
      </c>
      <c r="K864" s="3">
        <f t="shared" si="201"/>
        <v>336210.4</v>
      </c>
    </row>
    <row r="865" spans="1:11" ht="26.4" x14ac:dyDescent="0.3">
      <c r="A865" s="5" t="s">
        <v>1095</v>
      </c>
      <c r="B865" s="6" t="s">
        <v>1096</v>
      </c>
      <c r="C865" s="4">
        <v>22295.78296</v>
      </c>
      <c r="D865" s="4">
        <v>719.23464000000001</v>
      </c>
      <c r="E865" s="4">
        <v>23015.017600000003</v>
      </c>
      <c r="F865" s="4">
        <v>25915.8</v>
      </c>
      <c r="G865" s="4">
        <v>1590.2</v>
      </c>
      <c r="H865" s="4">
        <v>27506</v>
      </c>
      <c r="I865" s="4">
        <v>28071.7</v>
      </c>
      <c r="J865" s="4">
        <v>1641.6000000000001</v>
      </c>
      <c r="K865" s="4">
        <v>29713.3</v>
      </c>
    </row>
    <row r="866" spans="1:11" ht="26.4" x14ac:dyDescent="0.3">
      <c r="A866" s="5" t="s">
        <v>1097</v>
      </c>
      <c r="B866" s="6" t="s">
        <v>1098</v>
      </c>
      <c r="C866" s="4">
        <v>163558.59825000001</v>
      </c>
      <c r="D866" s="4">
        <v>8262.0041999999994</v>
      </c>
      <c r="E866" s="4">
        <v>171820.60244999998</v>
      </c>
      <c r="F866" s="4">
        <v>208378.2</v>
      </c>
      <c r="G866" s="4">
        <v>11983.4</v>
      </c>
      <c r="H866" s="4">
        <v>220361.60000000001</v>
      </c>
      <c r="I866" s="4">
        <v>226877.5</v>
      </c>
      <c r="J866" s="4">
        <v>14235.4</v>
      </c>
      <c r="K866" s="4">
        <v>241112.9</v>
      </c>
    </row>
    <row r="867" spans="1:11" ht="26.4" x14ac:dyDescent="0.3">
      <c r="A867" s="5" t="s">
        <v>1099</v>
      </c>
      <c r="B867" s="6" t="s">
        <v>1100</v>
      </c>
      <c r="C867" s="4">
        <v>29306.45247</v>
      </c>
      <c r="D867" s="4">
        <v>15650.323630000001</v>
      </c>
      <c r="E867" s="4">
        <v>44956.776100000003</v>
      </c>
      <c r="F867" s="4">
        <v>35882.5</v>
      </c>
      <c r="G867" s="4">
        <v>26046</v>
      </c>
      <c r="H867" s="4">
        <v>61928.5</v>
      </c>
      <c r="I867" s="4">
        <v>38763.4</v>
      </c>
      <c r="J867" s="4">
        <v>26620.799999999999</v>
      </c>
      <c r="K867" s="4">
        <v>65384.200000000004</v>
      </c>
    </row>
    <row r="868" spans="1:11" ht="17.399999999999999" customHeight="1" x14ac:dyDescent="0.3">
      <c r="A868" s="7" t="s">
        <v>1101</v>
      </c>
      <c r="B868" s="8" t="s">
        <v>1102</v>
      </c>
      <c r="C868" s="13">
        <f t="shared" ref="C868:K868" si="202">C869</f>
        <v>3139333.24199</v>
      </c>
      <c r="D868" s="13">
        <f t="shared" si="202"/>
        <v>608623.29004999995</v>
      </c>
      <c r="E868" s="13">
        <f t="shared" si="202"/>
        <v>3747956.53204</v>
      </c>
      <c r="F868" s="13">
        <f t="shared" si="202"/>
        <v>4752806.4000000004</v>
      </c>
      <c r="G868" s="13">
        <f t="shared" si="202"/>
        <v>229223.80000000002</v>
      </c>
      <c r="H868" s="13">
        <f t="shared" si="202"/>
        <v>4982030.2</v>
      </c>
      <c r="I868" s="13">
        <f t="shared" si="202"/>
        <v>4735162.7</v>
      </c>
      <c r="J868" s="13">
        <f t="shared" si="202"/>
        <v>246442.1</v>
      </c>
      <c r="K868" s="13">
        <f t="shared" si="202"/>
        <v>4981604.8</v>
      </c>
    </row>
    <row r="869" spans="1:11" ht="17.399999999999999" customHeight="1" x14ac:dyDescent="0.3">
      <c r="A869" s="15" t="s">
        <v>1103</v>
      </c>
      <c r="B869" s="16" t="s">
        <v>1102</v>
      </c>
      <c r="C869" s="3">
        <f t="shared" ref="C869:K869" si="203">SUM(C870:C880)</f>
        <v>3139333.24199</v>
      </c>
      <c r="D869" s="3">
        <f t="shared" si="203"/>
        <v>608623.29004999995</v>
      </c>
      <c r="E869" s="3">
        <f t="shared" si="203"/>
        <v>3747956.53204</v>
      </c>
      <c r="F869" s="3">
        <f t="shared" si="203"/>
        <v>4752806.4000000004</v>
      </c>
      <c r="G869" s="3">
        <f t="shared" si="203"/>
        <v>229223.80000000002</v>
      </c>
      <c r="H869" s="3">
        <f t="shared" si="203"/>
        <v>4982030.2</v>
      </c>
      <c r="I869" s="3">
        <f t="shared" si="203"/>
        <v>4735162.7</v>
      </c>
      <c r="J869" s="3">
        <f t="shared" si="203"/>
        <v>246442.1</v>
      </c>
      <c r="K869" s="3">
        <f t="shared" si="203"/>
        <v>4981604.8</v>
      </c>
    </row>
    <row r="870" spans="1:11" ht="26.4" x14ac:dyDescent="0.3">
      <c r="A870" s="5" t="s">
        <v>1104</v>
      </c>
      <c r="B870" s="6" t="s">
        <v>1105</v>
      </c>
      <c r="C870" s="4">
        <v>436236.30093000003</v>
      </c>
      <c r="D870" s="4">
        <v>140706.72025000001</v>
      </c>
      <c r="E870" s="4">
        <v>576943.02117999992</v>
      </c>
      <c r="F870" s="4">
        <v>480684.79999999999</v>
      </c>
      <c r="G870" s="4">
        <v>98707.5</v>
      </c>
      <c r="H870" s="4">
        <v>579392.30000000005</v>
      </c>
      <c r="I870" s="4">
        <v>525654</v>
      </c>
      <c r="J870" s="4">
        <v>109805.8</v>
      </c>
      <c r="K870" s="4">
        <v>635459.80000000005</v>
      </c>
    </row>
    <row r="871" spans="1:11" ht="66" x14ac:dyDescent="0.3">
      <c r="A871" s="5" t="s">
        <v>1106</v>
      </c>
      <c r="B871" s="6" t="s">
        <v>1107</v>
      </c>
      <c r="C871" s="4">
        <v>1760209.42078</v>
      </c>
      <c r="D871" s="4">
        <v>271302.65788999997</v>
      </c>
      <c r="E871" s="4">
        <v>2031512.0786700002</v>
      </c>
      <c r="F871" s="4">
        <v>1241197.3</v>
      </c>
      <c r="G871" s="4">
        <v>67907.7</v>
      </c>
      <c r="H871" s="4">
        <v>1309105</v>
      </c>
      <c r="I871" s="4">
        <v>1818197.2</v>
      </c>
      <c r="J871" s="4">
        <v>54297.3</v>
      </c>
      <c r="K871" s="4">
        <v>1872494.5</v>
      </c>
    </row>
    <row r="872" spans="1:11" ht="26.4" x14ac:dyDescent="0.3">
      <c r="A872" s="5" t="s">
        <v>1108</v>
      </c>
      <c r="B872" s="6" t="s">
        <v>1109</v>
      </c>
      <c r="C872" s="4">
        <v>20761.409239999997</v>
      </c>
      <c r="D872" s="4">
        <v>57.363999999999997</v>
      </c>
      <c r="E872" s="4">
        <v>20818.773239999999</v>
      </c>
      <c r="F872" s="4">
        <v>25948.2</v>
      </c>
      <c r="G872" s="4">
        <v>25</v>
      </c>
      <c r="H872" s="4">
        <v>25973.200000000001</v>
      </c>
      <c r="I872" s="4">
        <v>27733.100000000002</v>
      </c>
      <c r="J872" s="4">
        <v>25</v>
      </c>
      <c r="K872" s="4">
        <v>27758.100000000002</v>
      </c>
    </row>
    <row r="873" spans="1:11" ht="52.8" x14ac:dyDescent="0.3">
      <c r="A873" s="5" t="s">
        <v>1110</v>
      </c>
      <c r="B873" s="6" t="s">
        <v>1918</v>
      </c>
      <c r="C873" s="4">
        <v>755805.81103999994</v>
      </c>
      <c r="D873" s="4">
        <v>196556.54790999999</v>
      </c>
      <c r="E873" s="4">
        <v>952362.35895000002</v>
      </c>
      <c r="F873" s="4">
        <v>1814684.2</v>
      </c>
      <c r="G873" s="4">
        <v>62583.6</v>
      </c>
      <c r="H873" s="4">
        <v>1877267.8</v>
      </c>
      <c r="I873" s="4">
        <v>1863578.4000000001</v>
      </c>
      <c r="J873" s="4">
        <v>82314</v>
      </c>
      <c r="K873" s="4">
        <v>1945892.4000000001</v>
      </c>
    </row>
    <row r="874" spans="1:11" ht="79.2" x14ac:dyDescent="0.3">
      <c r="A874" s="5" t="s">
        <v>1806</v>
      </c>
      <c r="B874" s="6" t="s">
        <v>1927</v>
      </c>
      <c r="C874" s="4"/>
      <c r="D874" s="4"/>
      <c r="E874" s="4"/>
      <c r="F874" s="4">
        <v>11491</v>
      </c>
      <c r="G874" s="4">
        <v>0</v>
      </c>
      <c r="H874" s="4">
        <v>11491</v>
      </c>
      <c r="I874" s="4"/>
      <c r="J874" s="4"/>
      <c r="K874" s="4"/>
    </row>
    <row r="875" spans="1:11" ht="26.4" x14ac:dyDescent="0.3">
      <c r="A875" s="5" t="s">
        <v>1807</v>
      </c>
      <c r="B875" s="6" t="s">
        <v>1808</v>
      </c>
      <c r="C875" s="4"/>
      <c r="D875" s="4"/>
      <c r="E875" s="4"/>
      <c r="F875" s="4">
        <v>500000</v>
      </c>
      <c r="G875" s="4">
        <v>0</v>
      </c>
      <c r="H875" s="4">
        <v>500000</v>
      </c>
      <c r="I875" s="4">
        <v>500000</v>
      </c>
      <c r="J875" s="4">
        <v>0</v>
      </c>
      <c r="K875" s="4">
        <v>500000</v>
      </c>
    </row>
    <row r="876" spans="1:11" ht="66" x14ac:dyDescent="0.3">
      <c r="A876" s="5" t="s">
        <v>1809</v>
      </c>
      <c r="B876" s="6" t="s">
        <v>1928</v>
      </c>
      <c r="C876" s="4"/>
      <c r="D876" s="4"/>
      <c r="E876" s="4"/>
      <c r="F876" s="4">
        <v>23309.9</v>
      </c>
      <c r="G876" s="4">
        <v>0</v>
      </c>
      <c r="H876" s="4">
        <v>23309.9</v>
      </c>
      <c r="I876" s="4"/>
      <c r="J876" s="4"/>
      <c r="K876" s="4"/>
    </row>
    <row r="877" spans="1:11" ht="52.8" x14ac:dyDescent="0.3">
      <c r="A877" s="5" t="s">
        <v>1111</v>
      </c>
      <c r="B877" s="6" t="s">
        <v>1112</v>
      </c>
      <c r="C877" s="4">
        <v>90000</v>
      </c>
      <c r="D877" s="4">
        <v>0</v>
      </c>
      <c r="E877" s="4">
        <v>90000</v>
      </c>
      <c r="F877" s="4">
        <v>301891</v>
      </c>
      <c r="G877" s="4">
        <v>0</v>
      </c>
      <c r="H877" s="4">
        <v>301891</v>
      </c>
      <c r="I877" s="4"/>
      <c r="J877" s="4"/>
      <c r="K877" s="4"/>
    </row>
    <row r="878" spans="1:11" ht="39.6" x14ac:dyDescent="0.3">
      <c r="A878" s="5" t="s">
        <v>1113</v>
      </c>
      <c r="B878" s="6" t="s">
        <v>1114</v>
      </c>
      <c r="C878" s="4">
        <v>76320.3</v>
      </c>
      <c r="D878" s="4">
        <v>0</v>
      </c>
      <c r="E878" s="4">
        <v>76320.3</v>
      </c>
      <c r="F878" s="4">
        <v>300000</v>
      </c>
      <c r="G878" s="4">
        <v>0</v>
      </c>
      <c r="H878" s="4">
        <v>300000</v>
      </c>
      <c r="I878" s="4"/>
      <c r="J878" s="4"/>
      <c r="K878" s="4"/>
    </row>
    <row r="879" spans="1:11" ht="52.8" x14ac:dyDescent="0.3">
      <c r="A879" s="5" t="s">
        <v>1810</v>
      </c>
      <c r="B879" s="6" t="s">
        <v>1811</v>
      </c>
      <c r="C879" s="4"/>
      <c r="D879" s="4"/>
      <c r="E879" s="4"/>
      <c r="F879" s="4">
        <v>3600</v>
      </c>
      <c r="G879" s="4">
        <v>0</v>
      </c>
      <c r="H879" s="4">
        <v>3600</v>
      </c>
      <c r="I879" s="4"/>
      <c r="J879" s="4"/>
      <c r="K879" s="4"/>
    </row>
    <row r="880" spans="1:11" ht="66" x14ac:dyDescent="0.3">
      <c r="A880" s="5" t="s">
        <v>1812</v>
      </c>
      <c r="B880" s="6" t="s">
        <v>1929</v>
      </c>
      <c r="C880" s="4"/>
      <c r="D880" s="4"/>
      <c r="E880" s="4"/>
      <c r="F880" s="4">
        <v>50000</v>
      </c>
      <c r="G880" s="4">
        <v>0</v>
      </c>
      <c r="H880" s="4">
        <v>50000</v>
      </c>
      <c r="I880" s="4"/>
      <c r="J880" s="4"/>
      <c r="K880" s="4"/>
    </row>
    <row r="881" spans="1:11" x14ac:dyDescent="0.3">
      <c r="A881" s="7" t="s">
        <v>1115</v>
      </c>
      <c r="B881" s="8" t="s">
        <v>1116</v>
      </c>
      <c r="C881" s="13">
        <f t="shared" ref="C881:K881" si="204">C882</f>
        <v>35658.132919999996</v>
      </c>
      <c r="D881" s="13">
        <f t="shared" si="204"/>
        <v>104.95317999999999</v>
      </c>
      <c r="E881" s="13">
        <f t="shared" si="204"/>
        <v>35763.0861</v>
      </c>
      <c r="F881" s="13">
        <f t="shared" si="204"/>
        <v>44734</v>
      </c>
      <c r="G881" s="13">
        <f t="shared" si="204"/>
        <v>0</v>
      </c>
      <c r="H881" s="13">
        <f t="shared" si="204"/>
        <v>44734</v>
      </c>
      <c r="I881" s="13">
        <f t="shared" si="204"/>
        <v>48123.199999999997</v>
      </c>
      <c r="J881" s="13">
        <f t="shared" si="204"/>
        <v>0</v>
      </c>
      <c r="K881" s="13">
        <f t="shared" si="204"/>
        <v>48123.199999999997</v>
      </c>
    </row>
    <row r="882" spans="1:11" ht="13.8" x14ac:dyDescent="0.3">
      <c r="A882" s="15" t="s">
        <v>1117</v>
      </c>
      <c r="B882" s="16" t="s">
        <v>1116</v>
      </c>
      <c r="C882" s="3">
        <f t="shared" ref="C882:K882" si="205">SUM(C883:C884)</f>
        <v>35658.132919999996</v>
      </c>
      <c r="D882" s="3">
        <f t="shared" si="205"/>
        <v>104.95317999999999</v>
      </c>
      <c r="E882" s="3">
        <f t="shared" si="205"/>
        <v>35763.0861</v>
      </c>
      <c r="F882" s="3">
        <f t="shared" si="205"/>
        <v>44734</v>
      </c>
      <c r="G882" s="3">
        <f t="shared" si="205"/>
        <v>0</v>
      </c>
      <c r="H882" s="3">
        <f t="shared" si="205"/>
        <v>44734</v>
      </c>
      <c r="I882" s="3">
        <f t="shared" si="205"/>
        <v>48123.199999999997</v>
      </c>
      <c r="J882" s="3">
        <f t="shared" si="205"/>
        <v>0</v>
      </c>
      <c r="K882" s="3">
        <f t="shared" si="205"/>
        <v>48123.199999999997</v>
      </c>
    </row>
    <row r="883" spans="1:11" ht="26.4" x14ac:dyDescent="0.3">
      <c r="A883" s="5" t="s">
        <v>1118</v>
      </c>
      <c r="B883" s="6" t="s">
        <v>1119</v>
      </c>
      <c r="C883" s="4">
        <v>15649.236269999999</v>
      </c>
      <c r="D883" s="4">
        <v>0</v>
      </c>
      <c r="E883" s="4">
        <v>15649.236269999999</v>
      </c>
      <c r="F883" s="4">
        <v>20743.5</v>
      </c>
      <c r="G883" s="4">
        <v>0</v>
      </c>
      <c r="H883" s="4">
        <v>20743.5</v>
      </c>
      <c r="I883" s="4">
        <v>22145.7</v>
      </c>
      <c r="J883" s="4">
        <v>0</v>
      </c>
      <c r="K883" s="4">
        <v>22145.7</v>
      </c>
    </row>
    <row r="884" spans="1:11" x14ac:dyDescent="0.3">
      <c r="A884" s="5" t="s">
        <v>1120</v>
      </c>
      <c r="B884" s="6" t="s">
        <v>1121</v>
      </c>
      <c r="C884" s="4">
        <v>20008.896649999999</v>
      </c>
      <c r="D884" s="4">
        <v>104.95317999999999</v>
      </c>
      <c r="E884" s="4">
        <v>20113.849829999999</v>
      </c>
      <c r="F884" s="4">
        <v>23990.5</v>
      </c>
      <c r="G884" s="4">
        <v>0</v>
      </c>
      <c r="H884" s="4">
        <v>23990.5</v>
      </c>
      <c r="I884" s="4">
        <v>25977.5</v>
      </c>
      <c r="J884" s="4">
        <v>0</v>
      </c>
      <c r="K884" s="4">
        <v>25977.5</v>
      </c>
    </row>
    <row r="885" spans="1:11" x14ac:dyDescent="0.3">
      <c r="A885" s="7" t="s">
        <v>1122</v>
      </c>
      <c r="B885" s="8" t="s">
        <v>1123</v>
      </c>
      <c r="C885" s="13">
        <f t="shared" ref="C885:K885" si="206">C886</f>
        <v>68117.599520000003</v>
      </c>
      <c r="D885" s="13">
        <f t="shared" si="206"/>
        <v>7991.3971000000001</v>
      </c>
      <c r="E885" s="13">
        <f t="shared" si="206"/>
        <v>76108.996619999991</v>
      </c>
      <c r="F885" s="13">
        <f t="shared" si="206"/>
        <v>94668.4</v>
      </c>
      <c r="G885" s="13">
        <f t="shared" si="206"/>
        <v>7769.5999999999995</v>
      </c>
      <c r="H885" s="13">
        <f t="shared" si="206"/>
        <v>102438</v>
      </c>
      <c r="I885" s="13">
        <f t="shared" si="206"/>
        <v>102031.6</v>
      </c>
      <c r="J885" s="13">
        <f t="shared" si="206"/>
        <v>9188.4</v>
      </c>
      <c r="K885" s="13">
        <f t="shared" si="206"/>
        <v>111220</v>
      </c>
    </row>
    <row r="886" spans="1:11" ht="13.8" x14ac:dyDescent="0.3">
      <c r="A886" s="15" t="s">
        <v>1124</v>
      </c>
      <c r="B886" s="16" t="s">
        <v>1123</v>
      </c>
      <c r="C886" s="3">
        <f t="shared" ref="C886:K886" si="207">SUM(C887:C888)</f>
        <v>68117.599520000003</v>
      </c>
      <c r="D886" s="3">
        <f t="shared" si="207"/>
        <v>7991.3971000000001</v>
      </c>
      <c r="E886" s="3">
        <f t="shared" si="207"/>
        <v>76108.996619999991</v>
      </c>
      <c r="F886" s="3">
        <f t="shared" si="207"/>
        <v>94668.4</v>
      </c>
      <c r="G886" s="3">
        <f t="shared" si="207"/>
        <v>7769.5999999999995</v>
      </c>
      <c r="H886" s="3">
        <f t="shared" si="207"/>
        <v>102438</v>
      </c>
      <c r="I886" s="3">
        <f t="shared" si="207"/>
        <v>102031.6</v>
      </c>
      <c r="J886" s="3">
        <f t="shared" si="207"/>
        <v>9188.4</v>
      </c>
      <c r="K886" s="3">
        <f t="shared" si="207"/>
        <v>111220</v>
      </c>
    </row>
    <row r="887" spans="1:11" ht="26.4" x14ac:dyDescent="0.3">
      <c r="A887" s="5" t="s">
        <v>1125</v>
      </c>
      <c r="B887" s="6" t="s">
        <v>1126</v>
      </c>
      <c r="C887" s="4">
        <v>19462.446780000002</v>
      </c>
      <c r="D887" s="4">
        <v>1021.5484399999999</v>
      </c>
      <c r="E887" s="4">
        <v>20483.995219999997</v>
      </c>
      <c r="F887" s="4">
        <v>19054.8</v>
      </c>
      <c r="G887" s="4">
        <v>662.4</v>
      </c>
      <c r="H887" s="4">
        <v>19717.2</v>
      </c>
      <c r="I887" s="4">
        <v>20520.099999999999</v>
      </c>
      <c r="J887" s="4">
        <v>834.9</v>
      </c>
      <c r="K887" s="4">
        <v>21355</v>
      </c>
    </row>
    <row r="888" spans="1:11" ht="26.4" x14ac:dyDescent="0.3">
      <c r="A888" s="5" t="s">
        <v>1127</v>
      </c>
      <c r="B888" s="6" t="s">
        <v>1128</v>
      </c>
      <c r="C888" s="4">
        <v>48655.152740000005</v>
      </c>
      <c r="D888" s="4">
        <v>6969.8486600000006</v>
      </c>
      <c r="E888" s="4">
        <v>55625.001400000001</v>
      </c>
      <c r="F888" s="4">
        <v>75613.599999999991</v>
      </c>
      <c r="G888" s="4">
        <v>7107.2</v>
      </c>
      <c r="H888" s="4">
        <v>82720.800000000003</v>
      </c>
      <c r="I888" s="4">
        <v>81511.5</v>
      </c>
      <c r="J888" s="4">
        <v>8353.5</v>
      </c>
      <c r="K888" s="4">
        <v>89865</v>
      </c>
    </row>
    <row r="889" spans="1:11" x14ac:dyDescent="0.3">
      <c r="A889" s="7" t="s">
        <v>1129</v>
      </c>
      <c r="B889" s="8" t="s">
        <v>1130</v>
      </c>
      <c r="C889" s="13">
        <f t="shared" ref="C889:K889" si="208">C890</f>
        <v>517542.79794000002</v>
      </c>
      <c r="D889" s="13">
        <f t="shared" si="208"/>
        <v>720441.80486999988</v>
      </c>
      <c r="E889" s="13">
        <f t="shared" si="208"/>
        <v>1237984.6028100001</v>
      </c>
      <c r="F889" s="13">
        <f t="shared" si="208"/>
        <v>662717</v>
      </c>
      <c r="G889" s="13">
        <f t="shared" si="208"/>
        <v>952463.3</v>
      </c>
      <c r="H889" s="13">
        <f t="shared" si="208"/>
        <v>1615180.3</v>
      </c>
      <c r="I889" s="13">
        <f t="shared" si="208"/>
        <v>740291</v>
      </c>
      <c r="J889" s="13">
        <f t="shared" si="208"/>
        <v>1009645.7000000001</v>
      </c>
      <c r="K889" s="13">
        <f t="shared" si="208"/>
        <v>1749936.7</v>
      </c>
    </row>
    <row r="890" spans="1:11" ht="13.8" x14ac:dyDescent="0.3">
      <c r="A890" s="15" t="s">
        <v>1131</v>
      </c>
      <c r="B890" s="16" t="s">
        <v>1130</v>
      </c>
      <c r="C890" s="3">
        <f t="shared" ref="C890:K890" si="209">SUM(C891:C893)</f>
        <v>517542.79794000002</v>
      </c>
      <c r="D890" s="3">
        <f t="shared" si="209"/>
        <v>720441.80486999988</v>
      </c>
      <c r="E890" s="3">
        <f t="shared" si="209"/>
        <v>1237984.6028100001</v>
      </c>
      <c r="F890" s="3">
        <f t="shared" si="209"/>
        <v>662717</v>
      </c>
      <c r="G890" s="3">
        <f t="shared" si="209"/>
        <v>952463.3</v>
      </c>
      <c r="H890" s="3">
        <f t="shared" si="209"/>
        <v>1615180.3</v>
      </c>
      <c r="I890" s="3">
        <f t="shared" si="209"/>
        <v>740291</v>
      </c>
      <c r="J890" s="3">
        <f t="shared" si="209"/>
        <v>1009645.7000000001</v>
      </c>
      <c r="K890" s="3">
        <f t="shared" si="209"/>
        <v>1749936.7</v>
      </c>
    </row>
    <row r="891" spans="1:11" ht="26.4" x14ac:dyDescent="0.3">
      <c r="A891" s="5" t="s">
        <v>1132</v>
      </c>
      <c r="B891" s="6" t="s">
        <v>1133</v>
      </c>
      <c r="C891" s="4">
        <v>38794.398110000002</v>
      </c>
      <c r="D891" s="4">
        <v>165.03417000000002</v>
      </c>
      <c r="E891" s="4">
        <v>38959.432280000001</v>
      </c>
      <c r="F891" s="4">
        <v>47674.5</v>
      </c>
      <c r="G891" s="4">
        <v>660</v>
      </c>
      <c r="H891" s="4">
        <v>48334.5</v>
      </c>
      <c r="I891" s="4">
        <v>50176.5</v>
      </c>
      <c r="J891" s="4">
        <v>660</v>
      </c>
      <c r="K891" s="4">
        <v>50836.5</v>
      </c>
    </row>
    <row r="892" spans="1:11" ht="26.4" x14ac:dyDescent="0.3">
      <c r="A892" s="5" t="s">
        <v>1134</v>
      </c>
      <c r="B892" s="6" t="s">
        <v>1135</v>
      </c>
      <c r="C892" s="4">
        <v>456418.19983</v>
      </c>
      <c r="D892" s="4">
        <v>712172.13715999993</v>
      </c>
      <c r="E892" s="4">
        <v>1168590.33699</v>
      </c>
      <c r="F892" s="4">
        <v>586381.19999999995</v>
      </c>
      <c r="G892" s="4">
        <v>946303.3</v>
      </c>
      <c r="H892" s="4">
        <v>1532684.5</v>
      </c>
      <c r="I892" s="4">
        <v>642166.6</v>
      </c>
      <c r="J892" s="4">
        <v>1003285.7000000001</v>
      </c>
      <c r="K892" s="4">
        <v>1645452.3</v>
      </c>
    </row>
    <row r="893" spans="1:11" ht="26.4" x14ac:dyDescent="0.3">
      <c r="A893" s="5" t="s">
        <v>1136</v>
      </c>
      <c r="B893" s="6" t="s">
        <v>1137</v>
      </c>
      <c r="C893" s="4">
        <v>22330.2</v>
      </c>
      <c r="D893" s="4">
        <v>8104.6335399999998</v>
      </c>
      <c r="E893" s="4">
        <v>30434.83354</v>
      </c>
      <c r="F893" s="4">
        <v>28661.3</v>
      </c>
      <c r="G893" s="4">
        <v>5500</v>
      </c>
      <c r="H893" s="4">
        <v>34161.300000000003</v>
      </c>
      <c r="I893" s="4">
        <v>47947.9</v>
      </c>
      <c r="J893" s="4">
        <v>5700</v>
      </c>
      <c r="K893" s="4">
        <v>53647.9</v>
      </c>
    </row>
    <row r="894" spans="1:11" x14ac:dyDescent="0.3">
      <c r="A894" s="7" t="s">
        <v>1138</v>
      </c>
      <c r="B894" s="8" t="s">
        <v>1139</v>
      </c>
      <c r="C894" s="13">
        <f t="shared" ref="C894:K894" si="210">C895</f>
        <v>1561677.32904</v>
      </c>
      <c r="D894" s="13">
        <f t="shared" si="210"/>
        <v>73906.273419999998</v>
      </c>
      <c r="E894" s="13">
        <f t="shared" si="210"/>
        <v>1635583.60246</v>
      </c>
      <c r="F894" s="13">
        <f t="shared" si="210"/>
        <v>1651204</v>
      </c>
      <c r="G894" s="13">
        <f t="shared" si="210"/>
        <v>3607</v>
      </c>
      <c r="H894" s="13">
        <f t="shared" si="210"/>
        <v>1654811</v>
      </c>
      <c r="I894" s="13">
        <f t="shared" si="210"/>
        <v>1822027.4000000001</v>
      </c>
      <c r="J894" s="13">
        <f t="shared" si="210"/>
        <v>3770.5</v>
      </c>
      <c r="K894" s="13">
        <f t="shared" si="210"/>
        <v>1825797.9000000001</v>
      </c>
    </row>
    <row r="895" spans="1:11" ht="13.8" x14ac:dyDescent="0.3">
      <c r="A895" s="15" t="s">
        <v>1140</v>
      </c>
      <c r="B895" s="16" t="s">
        <v>1139</v>
      </c>
      <c r="C895" s="3">
        <f t="shared" ref="C895:K895" si="211">SUM(C896:C897)</f>
        <v>1561677.32904</v>
      </c>
      <c r="D895" s="3">
        <f t="shared" si="211"/>
        <v>73906.273419999998</v>
      </c>
      <c r="E895" s="3">
        <f t="shared" si="211"/>
        <v>1635583.60246</v>
      </c>
      <c r="F895" s="3">
        <f t="shared" si="211"/>
        <v>1651204</v>
      </c>
      <c r="G895" s="3">
        <f t="shared" si="211"/>
        <v>3607</v>
      </c>
      <c r="H895" s="3">
        <f t="shared" si="211"/>
        <v>1654811</v>
      </c>
      <c r="I895" s="3">
        <f t="shared" si="211"/>
        <v>1822027.4000000001</v>
      </c>
      <c r="J895" s="3">
        <f t="shared" si="211"/>
        <v>3770.5</v>
      </c>
      <c r="K895" s="3">
        <f t="shared" si="211"/>
        <v>1825797.9000000001</v>
      </c>
    </row>
    <row r="896" spans="1:11" x14ac:dyDescent="0.3">
      <c r="A896" s="5" t="s">
        <v>1141</v>
      </c>
      <c r="B896" s="6" t="s">
        <v>1142</v>
      </c>
      <c r="C896" s="4">
        <v>1481678.77752</v>
      </c>
      <c r="D896" s="4">
        <v>73906.273419999998</v>
      </c>
      <c r="E896" s="4">
        <v>1555585.05094</v>
      </c>
      <c r="F896" s="4">
        <v>1611204</v>
      </c>
      <c r="G896" s="4">
        <v>3607</v>
      </c>
      <c r="H896" s="4">
        <v>1614811</v>
      </c>
      <c r="I896" s="4">
        <v>1742027.4000000001</v>
      </c>
      <c r="J896" s="4">
        <v>3770.5</v>
      </c>
      <c r="K896" s="4">
        <v>1745797.9000000001</v>
      </c>
    </row>
    <row r="897" spans="1:11" ht="26.4" x14ac:dyDescent="0.3">
      <c r="A897" s="5" t="s">
        <v>1143</v>
      </c>
      <c r="B897" s="6" t="s">
        <v>1144</v>
      </c>
      <c r="C897" s="4">
        <v>79998.551519999994</v>
      </c>
      <c r="D897" s="4">
        <v>0</v>
      </c>
      <c r="E897" s="4">
        <v>79998.551519999994</v>
      </c>
      <c r="F897" s="4">
        <v>40000</v>
      </c>
      <c r="G897" s="4">
        <v>0</v>
      </c>
      <c r="H897" s="4">
        <v>40000</v>
      </c>
      <c r="I897" s="4">
        <v>80000</v>
      </c>
      <c r="J897" s="4">
        <v>0</v>
      </c>
      <c r="K897" s="4">
        <v>80000</v>
      </c>
    </row>
    <row r="898" spans="1:11" x14ac:dyDescent="0.3">
      <c r="A898" s="7" t="s">
        <v>1145</v>
      </c>
      <c r="B898" s="8" t="s">
        <v>1146</v>
      </c>
      <c r="C898" s="13">
        <f t="shared" ref="C898:K898" si="212">C899</f>
        <v>453323.41649999999</v>
      </c>
      <c r="D898" s="13">
        <f t="shared" si="212"/>
        <v>194.30020999999999</v>
      </c>
      <c r="E898" s="13">
        <f t="shared" si="212"/>
        <v>453517.71671000001</v>
      </c>
      <c r="F898" s="13">
        <f t="shared" si="212"/>
        <v>743569.2</v>
      </c>
      <c r="G898" s="13">
        <f t="shared" si="212"/>
        <v>1137.8</v>
      </c>
      <c r="H898" s="13">
        <f t="shared" si="212"/>
        <v>744707</v>
      </c>
      <c r="I898" s="13">
        <f t="shared" si="212"/>
        <v>735854.39999999991</v>
      </c>
      <c r="J898" s="13">
        <f t="shared" si="212"/>
        <v>1141.4000000000001</v>
      </c>
      <c r="K898" s="13">
        <f t="shared" si="212"/>
        <v>736995.8</v>
      </c>
    </row>
    <row r="899" spans="1:11" ht="13.8" x14ac:dyDescent="0.3">
      <c r="A899" s="15" t="s">
        <v>1147</v>
      </c>
      <c r="B899" s="16" t="s">
        <v>1148</v>
      </c>
      <c r="C899" s="3">
        <f t="shared" ref="C899:K899" si="213">SUM(C900:C901)</f>
        <v>453323.41649999999</v>
      </c>
      <c r="D899" s="3">
        <f t="shared" si="213"/>
        <v>194.30020999999999</v>
      </c>
      <c r="E899" s="3">
        <f t="shared" si="213"/>
        <v>453517.71671000001</v>
      </c>
      <c r="F899" s="3">
        <f t="shared" si="213"/>
        <v>743569.2</v>
      </c>
      <c r="G899" s="3">
        <f t="shared" si="213"/>
        <v>1137.8</v>
      </c>
      <c r="H899" s="3">
        <f t="shared" si="213"/>
        <v>744707</v>
      </c>
      <c r="I899" s="3">
        <f t="shared" si="213"/>
        <v>735854.39999999991</v>
      </c>
      <c r="J899" s="3">
        <f t="shared" si="213"/>
        <v>1141.4000000000001</v>
      </c>
      <c r="K899" s="3">
        <f t="shared" si="213"/>
        <v>736995.8</v>
      </c>
    </row>
    <row r="900" spans="1:11" ht="18" customHeight="1" x14ac:dyDescent="0.3">
      <c r="A900" s="5" t="s">
        <v>1149</v>
      </c>
      <c r="B900" s="6" t="s">
        <v>1150</v>
      </c>
      <c r="C900" s="4">
        <v>423509.98723999999</v>
      </c>
      <c r="D900" s="4">
        <v>194.30020999999999</v>
      </c>
      <c r="E900" s="4">
        <v>423704.28745</v>
      </c>
      <c r="F900" s="4">
        <v>593755</v>
      </c>
      <c r="G900" s="4">
        <v>1137.8</v>
      </c>
      <c r="H900" s="4">
        <v>594892.80000000005</v>
      </c>
      <c r="I900" s="4">
        <v>586040.19999999995</v>
      </c>
      <c r="J900" s="4">
        <v>1141.4000000000001</v>
      </c>
      <c r="K900" s="4">
        <v>587181.6</v>
      </c>
    </row>
    <row r="901" spans="1:11" ht="16.8" customHeight="1" x14ac:dyDescent="0.3">
      <c r="A901" s="5" t="s">
        <v>1151</v>
      </c>
      <c r="B901" s="6" t="s">
        <v>1152</v>
      </c>
      <c r="C901" s="4">
        <v>29813.429260000001</v>
      </c>
      <c r="D901" s="4">
        <v>0</v>
      </c>
      <c r="E901" s="4">
        <v>29813.429260000001</v>
      </c>
      <c r="F901" s="4">
        <v>149814.20000000001</v>
      </c>
      <c r="G901" s="4">
        <v>0</v>
      </c>
      <c r="H901" s="4">
        <v>149814.20000000001</v>
      </c>
      <c r="I901" s="4">
        <v>149814.20000000001</v>
      </c>
      <c r="J901" s="4">
        <v>0</v>
      </c>
      <c r="K901" s="4">
        <v>149814.20000000001</v>
      </c>
    </row>
    <row r="902" spans="1:11" x14ac:dyDescent="0.3">
      <c r="A902" s="7" t="s">
        <v>1153</v>
      </c>
      <c r="B902" s="8" t="s">
        <v>1154</v>
      </c>
      <c r="C902" s="13">
        <f t="shared" ref="C902:K902" si="214">C903</f>
        <v>2345268.0405299999</v>
      </c>
      <c r="D902" s="13">
        <f t="shared" si="214"/>
        <v>56397.953099999999</v>
      </c>
      <c r="E902" s="13">
        <f t="shared" si="214"/>
        <v>2401665.9936299995</v>
      </c>
      <c r="F902" s="13">
        <f t="shared" si="214"/>
        <v>3998693.4</v>
      </c>
      <c r="G902" s="13">
        <f t="shared" si="214"/>
        <v>12300</v>
      </c>
      <c r="H902" s="13">
        <f t="shared" si="214"/>
        <v>4010993.4</v>
      </c>
      <c r="I902" s="13">
        <f t="shared" si="214"/>
        <v>4448693.4000000004</v>
      </c>
      <c r="J902" s="13">
        <f t="shared" si="214"/>
        <v>12300</v>
      </c>
      <c r="K902" s="13">
        <f t="shared" si="214"/>
        <v>4460993.4000000004</v>
      </c>
    </row>
    <row r="903" spans="1:11" ht="13.8" x14ac:dyDescent="0.3">
      <c r="A903" s="15" t="s">
        <v>1155</v>
      </c>
      <c r="B903" s="16" t="s">
        <v>1154</v>
      </c>
      <c r="C903" s="3">
        <f t="shared" ref="C903:K903" si="215">SUM(C904:C905)</f>
        <v>2345268.0405299999</v>
      </c>
      <c r="D903" s="3">
        <f t="shared" si="215"/>
        <v>56397.953099999999</v>
      </c>
      <c r="E903" s="3">
        <f t="shared" si="215"/>
        <v>2401665.9936299995</v>
      </c>
      <c r="F903" s="3">
        <f t="shared" si="215"/>
        <v>3998693.4</v>
      </c>
      <c r="G903" s="3">
        <f t="shared" si="215"/>
        <v>12300</v>
      </c>
      <c r="H903" s="3">
        <f t="shared" si="215"/>
        <v>4010993.4</v>
      </c>
      <c r="I903" s="3">
        <f t="shared" si="215"/>
        <v>4448693.4000000004</v>
      </c>
      <c r="J903" s="3">
        <f t="shared" si="215"/>
        <v>12300</v>
      </c>
      <c r="K903" s="3">
        <f t="shared" si="215"/>
        <v>4460993.4000000004</v>
      </c>
    </row>
    <row r="904" spans="1:11" ht="52.8" x14ac:dyDescent="0.3">
      <c r="A904" s="5" t="s">
        <v>1156</v>
      </c>
      <c r="B904" s="6" t="s">
        <v>1157</v>
      </c>
      <c r="C904" s="4">
        <v>2245268.1370000001</v>
      </c>
      <c r="D904" s="4">
        <v>56397.953099999999</v>
      </c>
      <c r="E904" s="4">
        <v>2301666.0900999997</v>
      </c>
      <c r="F904" s="4">
        <v>3873693.4</v>
      </c>
      <c r="G904" s="4">
        <v>12300</v>
      </c>
      <c r="H904" s="4">
        <v>3885993.4</v>
      </c>
      <c r="I904" s="4">
        <v>4323693.4000000004</v>
      </c>
      <c r="J904" s="4">
        <v>12300</v>
      </c>
      <c r="K904" s="4">
        <v>4335993.4000000004</v>
      </c>
    </row>
    <row r="905" spans="1:11" ht="26.4" x14ac:dyDescent="0.3">
      <c r="A905" s="5" t="s">
        <v>1158</v>
      </c>
      <c r="B905" s="6" t="s">
        <v>1919</v>
      </c>
      <c r="C905" s="4">
        <v>99999.903529999996</v>
      </c>
      <c r="D905" s="4">
        <v>0</v>
      </c>
      <c r="E905" s="4">
        <v>99999.903529999996</v>
      </c>
      <c r="F905" s="4">
        <v>125000</v>
      </c>
      <c r="G905" s="4">
        <v>0</v>
      </c>
      <c r="H905" s="4">
        <v>125000</v>
      </c>
      <c r="I905" s="4">
        <v>125000</v>
      </c>
      <c r="J905" s="4">
        <v>0</v>
      </c>
      <c r="K905" s="4">
        <v>125000</v>
      </c>
    </row>
    <row r="906" spans="1:11" ht="26.4" x14ac:dyDescent="0.3">
      <c r="A906" s="7" t="s">
        <v>1159</v>
      </c>
      <c r="B906" s="8" t="s">
        <v>1160</v>
      </c>
      <c r="C906" s="13">
        <f t="shared" ref="C906:K906" si="216">C907+C912</f>
        <v>2671330.8326000003</v>
      </c>
      <c r="D906" s="13">
        <f t="shared" si="216"/>
        <v>76941.605190000002</v>
      </c>
      <c r="E906" s="13">
        <f t="shared" si="216"/>
        <v>2748272.4377899999</v>
      </c>
      <c r="F906" s="13">
        <f t="shared" si="216"/>
        <v>3920682.0000000005</v>
      </c>
      <c r="G906" s="13">
        <f t="shared" si="216"/>
        <v>21361.4</v>
      </c>
      <c r="H906" s="13">
        <f t="shared" si="216"/>
        <v>3942043.4000000004</v>
      </c>
      <c r="I906" s="13">
        <f t="shared" si="216"/>
        <v>4036543.2</v>
      </c>
      <c r="J906" s="13">
        <f t="shared" si="216"/>
        <v>25172.800000000003</v>
      </c>
      <c r="K906" s="13">
        <f t="shared" si="216"/>
        <v>4061716</v>
      </c>
    </row>
    <row r="907" spans="1:11" ht="27.6" x14ac:dyDescent="0.3">
      <c r="A907" s="15" t="s">
        <v>1161</v>
      </c>
      <c r="B907" s="16" t="s">
        <v>1160</v>
      </c>
      <c r="C907" s="3">
        <f t="shared" ref="C907:K907" si="217">SUM(C908:C911)</f>
        <v>2455976.6157900002</v>
      </c>
      <c r="D907" s="3">
        <f t="shared" si="217"/>
        <v>70163.381909999996</v>
      </c>
      <c r="E907" s="3">
        <f t="shared" si="217"/>
        <v>2526139.9976999997</v>
      </c>
      <c r="F907" s="3">
        <f t="shared" si="217"/>
        <v>3712217.6000000006</v>
      </c>
      <c r="G907" s="3">
        <f t="shared" si="217"/>
        <v>17838.2</v>
      </c>
      <c r="H907" s="3">
        <f t="shared" si="217"/>
        <v>3730055.8000000003</v>
      </c>
      <c r="I907" s="3">
        <f t="shared" si="217"/>
        <v>3739672.6</v>
      </c>
      <c r="J907" s="3">
        <f t="shared" si="217"/>
        <v>19843.100000000002</v>
      </c>
      <c r="K907" s="3">
        <f t="shared" si="217"/>
        <v>3759515.7</v>
      </c>
    </row>
    <row r="908" spans="1:11" ht="26.4" x14ac:dyDescent="0.3">
      <c r="A908" s="5" t="s">
        <v>1162</v>
      </c>
      <c r="B908" s="6" t="s">
        <v>1163</v>
      </c>
      <c r="C908" s="4">
        <v>1957529.0407700001</v>
      </c>
      <c r="D908" s="4">
        <v>34231.509009999994</v>
      </c>
      <c r="E908" s="4">
        <v>1991760.54978</v>
      </c>
      <c r="F908" s="4">
        <v>2480262.3000000003</v>
      </c>
      <c r="G908" s="4">
        <v>17298.2</v>
      </c>
      <c r="H908" s="4">
        <v>2497560.5</v>
      </c>
      <c r="I908" s="4">
        <v>2700660.9</v>
      </c>
      <c r="J908" s="4">
        <v>19295.900000000001</v>
      </c>
      <c r="K908" s="4">
        <v>2719956.8000000003</v>
      </c>
    </row>
    <row r="909" spans="1:11" ht="26.4" x14ac:dyDescent="0.3">
      <c r="A909" s="5" t="s">
        <v>1164</v>
      </c>
      <c r="B909" s="6" t="s">
        <v>1165</v>
      </c>
      <c r="C909" s="4">
        <v>376275.50650999998</v>
      </c>
      <c r="D909" s="4">
        <v>0</v>
      </c>
      <c r="E909" s="4">
        <v>376275.50650999998</v>
      </c>
      <c r="F909" s="4">
        <v>1069350</v>
      </c>
      <c r="G909" s="4">
        <v>0</v>
      </c>
      <c r="H909" s="4">
        <v>1069350</v>
      </c>
      <c r="I909" s="4">
        <v>855000</v>
      </c>
      <c r="J909" s="4">
        <v>0</v>
      </c>
      <c r="K909" s="4">
        <v>855000</v>
      </c>
    </row>
    <row r="910" spans="1:11" ht="26.4" x14ac:dyDescent="0.3">
      <c r="A910" s="5" t="s">
        <v>1166</v>
      </c>
      <c r="B910" s="6" t="s">
        <v>1167</v>
      </c>
      <c r="C910" s="4">
        <v>112305.18526</v>
      </c>
      <c r="D910" s="4">
        <v>608.30090000000007</v>
      </c>
      <c r="E910" s="4">
        <v>112913.48616</v>
      </c>
      <c r="F910" s="4">
        <v>134994.20000000001</v>
      </c>
      <c r="G910" s="4">
        <v>540</v>
      </c>
      <c r="H910" s="4">
        <v>135534.20000000001</v>
      </c>
      <c r="I910" s="4">
        <v>136400.6</v>
      </c>
      <c r="J910" s="4">
        <v>547.20000000000005</v>
      </c>
      <c r="K910" s="4">
        <v>136947.79999999999</v>
      </c>
    </row>
    <row r="911" spans="1:11" ht="39.6" x14ac:dyDescent="0.3">
      <c r="A911" s="5" t="s">
        <v>1168</v>
      </c>
      <c r="B911" s="6" t="s">
        <v>1169</v>
      </c>
      <c r="C911" s="4">
        <v>9866.8832500000008</v>
      </c>
      <c r="D911" s="4">
        <v>35323.572</v>
      </c>
      <c r="E911" s="4">
        <v>45190.455249999999</v>
      </c>
      <c r="F911" s="4">
        <v>27611.100000000002</v>
      </c>
      <c r="G911" s="4">
        <v>0</v>
      </c>
      <c r="H911" s="4">
        <v>27611.100000000002</v>
      </c>
      <c r="I911" s="4">
        <v>47611.1</v>
      </c>
      <c r="J911" s="4">
        <v>0</v>
      </c>
      <c r="K911" s="4">
        <v>47611.1</v>
      </c>
    </row>
    <row r="912" spans="1:11" ht="41.4" x14ac:dyDescent="0.3">
      <c r="A912" s="15" t="s">
        <v>1170</v>
      </c>
      <c r="B912" s="16" t="s">
        <v>1171</v>
      </c>
      <c r="C912" s="3">
        <f t="shared" ref="C912:K912" si="218">SUM(C913:C914)</f>
        <v>215354.21680999998</v>
      </c>
      <c r="D912" s="3">
        <f t="shared" si="218"/>
        <v>6778.2232800000002</v>
      </c>
      <c r="E912" s="3">
        <f t="shared" si="218"/>
        <v>222132.44008999999</v>
      </c>
      <c r="F912" s="3">
        <f t="shared" si="218"/>
        <v>208464.4</v>
      </c>
      <c r="G912" s="3">
        <f t="shared" si="218"/>
        <v>3523.2000000000003</v>
      </c>
      <c r="H912" s="3">
        <f t="shared" si="218"/>
        <v>211987.6</v>
      </c>
      <c r="I912" s="3">
        <f t="shared" si="218"/>
        <v>296870.60000000003</v>
      </c>
      <c r="J912" s="3">
        <f t="shared" si="218"/>
        <v>5329.7</v>
      </c>
      <c r="K912" s="3">
        <f t="shared" si="218"/>
        <v>302200.30000000005</v>
      </c>
    </row>
    <row r="913" spans="1:11" x14ac:dyDescent="0.3">
      <c r="A913" s="5" t="s">
        <v>1172</v>
      </c>
      <c r="B913" s="6" t="s">
        <v>1173</v>
      </c>
      <c r="C913" s="4">
        <v>2100.7503500000003</v>
      </c>
      <c r="D913" s="4">
        <v>0</v>
      </c>
      <c r="E913" s="4">
        <v>2100.7503500000003</v>
      </c>
      <c r="F913" s="4">
        <v>5609.9000000000005</v>
      </c>
      <c r="G913" s="4">
        <v>0</v>
      </c>
      <c r="H913" s="4">
        <v>5609.9000000000005</v>
      </c>
      <c r="I913" s="4">
        <v>5609.9000000000005</v>
      </c>
      <c r="J913" s="4">
        <v>0</v>
      </c>
      <c r="K913" s="4">
        <v>5609.9000000000005</v>
      </c>
    </row>
    <row r="914" spans="1:11" ht="27" customHeight="1" x14ac:dyDescent="0.3">
      <c r="A914" s="5" t="s">
        <v>1174</v>
      </c>
      <c r="B914" s="6" t="s">
        <v>1175</v>
      </c>
      <c r="C914" s="4">
        <v>213253.46646</v>
      </c>
      <c r="D914" s="4">
        <v>6778.2232800000002</v>
      </c>
      <c r="E914" s="4">
        <v>220031.68974</v>
      </c>
      <c r="F914" s="4">
        <v>202854.5</v>
      </c>
      <c r="G914" s="4">
        <v>3523.2000000000003</v>
      </c>
      <c r="H914" s="4">
        <v>206377.7</v>
      </c>
      <c r="I914" s="4">
        <v>291260.7</v>
      </c>
      <c r="J914" s="4">
        <v>5329.7</v>
      </c>
      <c r="K914" s="4">
        <v>296590.40000000002</v>
      </c>
    </row>
    <row r="915" spans="1:11" ht="20.399999999999999" customHeight="1" x14ac:dyDescent="0.3">
      <c r="A915" s="7" t="s">
        <v>1176</v>
      </c>
      <c r="B915" s="8" t="s">
        <v>1177</v>
      </c>
      <c r="C915" s="13">
        <f t="shared" ref="C915:K915" si="219">C916</f>
        <v>743891.66045000008</v>
      </c>
      <c r="D915" s="13">
        <f t="shared" si="219"/>
        <v>13813.17971</v>
      </c>
      <c r="E915" s="13">
        <f t="shared" si="219"/>
        <v>757704.84016000014</v>
      </c>
      <c r="F915" s="13">
        <f t="shared" si="219"/>
        <v>338471.3</v>
      </c>
      <c r="G915" s="13">
        <f t="shared" si="219"/>
        <v>0</v>
      </c>
      <c r="H915" s="13">
        <f t="shared" si="219"/>
        <v>338471.3</v>
      </c>
      <c r="I915" s="13">
        <f t="shared" si="219"/>
        <v>337632.70000000007</v>
      </c>
      <c r="J915" s="13">
        <f t="shared" si="219"/>
        <v>0</v>
      </c>
      <c r="K915" s="13">
        <f t="shared" si="219"/>
        <v>337632.70000000007</v>
      </c>
    </row>
    <row r="916" spans="1:11" ht="20.399999999999999" customHeight="1" x14ac:dyDescent="0.3">
      <c r="A916" s="15" t="s">
        <v>1178</v>
      </c>
      <c r="B916" s="16" t="s">
        <v>1179</v>
      </c>
      <c r="C916" s="3">
        <f t="shared" ref="C916:K916" si="220">SUM(C917:C920)</f>
        <v>743891.66045000008</v>
      </c>
      <c r="D916" s="3">
        <f t="shared" si="220"/>
        <v>13813.17971</v>
      </c>
      <c r="E916" s="3">
        <f t="shared" si="220"/>
        <v>757704.84016000014</v>
      </c>
      <c r="F916" s="3">
        <f t="shared" si="220"/>
        <v>338471.3</v>
      </c>
      <c r="G916" s="3">
        <f t="shared" si="220"/>
        <v>0</v>
      </c>
      <c r="H916" s="3">
        <f t="shared" si="220"/>
        <v>338471.3</v>
      </c>
      <c r="I916" s="3">
        <f t="shared" si="220"/>
        <v>337632.70000000007</v>
      </c>
      <c r="J916" s="3">
        <f t="shared" si="220"/>
        <v>0</v>
      </c>
      <c r="K916" s="3">
        <f t="shared" si="220"/>
        <v>337632.70000000007</v>
      </c>
    </row>
    <row r="917" spans="1:11" ht="31.2" customHeight="1" x14ac:dyDescent="0.3">
      <c r="A917" s="5" t="s">
        <v>1180</v>
      </c>
      <c r="B917" s="6" t="s">
        <v>1181</v>
      </c>
      <c r="C917" s="4">
        <v>245766.47671000002</v>
      </c>
      <c r="D917" s="4">
        <v>9717.4309100000009</v>
      </c>
      <c r="E917" s="4">
        <v>255483.90762000001</v>
      </c>
      <c r="F917" s="4">
        <v>261168.7</v>
      </c>
      <c r="G917" s="4">
        <v>0</v>
      </c>
      <c r="H917" s="4">
        <v>261168.7</v>
      </c>
      <c r="I917" s="4">
        <v>279036.90000000002</v>
      </c>
      <c r="J917" s="4">
        <v>0</v>
      </c>
      <c r="K917" s="4">
        <v>279036.90000000002</v>
      </c>
    </row>
    <row r="918" spans="1:11" ht="22.8" customHeight="1" x14ac:dyDescent="0.3">
      <c r="A918" s="5" t="s">
        <v>1182</v>
      </c>
      <c r="B918" s="6" t="s">
        <v>1183</v>
      </c>
      <c r="C918" s="4">
        <v>10470.155130000001</v>
      </c>
      <c r="D918" s="4">
        <v>0</v>
      </c>
      <c r="E918" s="4">
        <v>10470.155130000001</v>
      </c>
      <c r="F918" s="4">
        <v>42701.5</v>
      </c>
      <c r="G918" s="4">
        <v>0</v>
      </c>
      <c r="H918" s="4">
        <v>42701.5</v>
      </c>
      <c r="I918" s="4">
        <v>34681.4</v>
      </c>
      <c r="J918" s="4">
        <v>0</v>
      </c>
      <c r="K918" s="4">
        <v>34681.4</v>
      </c>
    </row>
    <row r="919" spans="1:11" ht="22.8" customHeight="1" x14ac:dyDescent="0.3">
      <c r="A919" s="5" t="s">
        <v>1184</v>
      </c>
      <c r="B919" s="6" t="s">
        <v>1185</v>
      </c>
      <c r="C919" s="4">
        <v>20327.389780000001</v>
      </c>
      <c r="D919" s="4">
        <v>4095.7487999999998</v>
      </c>
      <c r="E919" s="4">
        <v>24423.138579999999</v>
      </c>
      <c r="F919" s="4">
        <v>34601.1</v>
      </c>
      <c r="G919" s="4">
        <v>0</v>
      </c>
      <c r="H919" s="4">
        <v>34601.1</v>
      </c>
      <c r="I919" s="4">
        <v>23914.400000000001</v>
      </c>
      <c r="J919" s="4">
        <v>0</v>
      </c>
      <c r="K919" s="4">
        <v>23914.400000000001</v>
      </c>
    </row>
    <row r="920" spans="1:11" ht="43.2" customHeight="1" x14ac:dyDescent="0.3">
      <c r="A920" s="5" t="s">
        <v>1186</v>
      </c>
      <c r="B920" s="6" t="s">
        <v>1187</v>
      </c>
      <c r="C920" s="4">
        <v>467327.63883000001</v>
      </c>
      <c r="D920" s="4">
        <v>0</v>
      </c>
      <c r="E920" s="4">
        <v>467327.63883000001</v>
      </c>
      <c r="F920" s="4"/>
      <c r="G920" s="4"/>
      <c r="H920" s="4"/>
      <c r="I920" s="4"/>
      <c r="J920" s="4"/>
      <c r="K920" s="4"/>
    </row>
    <row r="921" spans="1:11" ht="31.2" customHeight="1" x14ac:dyDescent="0.3">
      <c r="A921" s="7" t="s">
        <v>1188</v>
      </c>
      <c r="B921" s="8" t="s">
        <v>1189</v>
      </c>
      <c r="C921" s="13">
        <f t="shared" ref="C921:K922" si="221">C922</f>
        <v>1891023.1054400001</v>
      </c>
      <c r="D921" s="13">
        <f t="shared" si="221"/>
        <v>0</v>
      </c>
      <c r="E921" s="13">
        <f t="shared" si="221"/>
        <v>1891023.1054400001</v>
      </c>
      <c r="F921" s="13">
        <f t="shared" si="221"/>
        <v>94006.7</v>
      </c>
      <c r="G921" s="13">
        <f t="shared" si="221"/>
        <v>0</v>
      </c>
      <c r="H921" s="13">
        <f t="shared" si="221"/>
        <v>94006.7</v>
      </c>
      <c r="I921" s="13">
        <f t="shared" si="221"/>
        <v>25959.8</v>
      </c>
      <c r="J921" s="13">
        <f t="shared" si="221"/>
        <v>0</v>
      </c>
      <c r="K921" s="13">
        <f t="shared" si="221"/>
        <v>25959.8</v>
      </c>
    </row>
    <row r="922" spans="1:11" ht="31.2" customHeight="1" x14ac:dyDescent="0.3">
      <c r="A922" s="15" t="s">
        <v>1190</v>
      </c>
      <c r="B922" s="16" t="s">
        <v>1189</v>
      </c>
      <c r="C922" s="3">
        <f t="shared" si="221"/>
        <v>1891023.1054400001</v>
      </c>
      <c r="D922" s="3">
        <f t="shared" si="221"/>
        <v>0</v>
      </c>
      <c r="E922" s="3">
        <f t="shared" si="221"/>
        <v>1891023.1054400001</v>
      </c>
      <c r="F922" s="3">
        <f t="shared" si="221"/>
        <v>94006.7</v>
      </c>
      <c r="G922" s="3">
        <f t="shared" si="221"/>
        <v>0</v>
      </c>
      <c r="H922" s="3">
        <f t="shared" si="221"/>
        <v>94006.7</v>
      </c>
      <c r="I922" s="3">
        <f t="shared" si="221"/>
        <v>25959.8</v>
      </c>
      <c r="J922" s="3">
        <f t="shared" si="221"/>
        <v>0</v>
      </c>
      <c r="K922" s="3">
        <f t="shared" si="221"/>
        <v>25959.8</v>
      </c>
    </row>
    <row r="923" spans="1:11" ht="39.6" x14ac:dyDescent="0.3">
      <c r="A923" s="5" t="s">
        <v>1191</v>
      </c>
      <c r="B923" s="6" t="s">
        <v>1192</v>
      </c>
      <c r="C923" s="4">
        <v>1891023.1054400001</v>
      </c>
      <c r="D923" s="4">
        <v>0</v>
      </c>
      <c r="E923" s="4">
        <v>1891023.1054400001</v>
      </c>
      <c r="F923" s="4">
        <v>94006.7</v>
      </c>
      <c r="G923" s="4">
        <v>0</v>
      </c>
      <c r="H923" s="4">
        <v>94006.7</v>
      </c>
      <c r="I923" s="4">
        <v>25959.8</v>
      </c>
      <c r="J923" s="4">
        <v>0</v>
      </c>
      <c r="K923" s="4">
        <v>25959.8</v>
      </c>
    </row>
    <row r="924" spans="1:11" x14ac:dyDescent="0.3">
      <c r="A924" s="7" t="s">
        <v>1193</v>
      </c>
      <c r="B924" s="8" t="s">
        <v>1194</v>
      </c>
      <c r="C924" s="13">
        <f t="shared" ref="C924:K925" si="222">C925</f>
        <v>408024.98235000001</v>
      </c>
      <c r="D924" s="13">
        <f t="shared" si="222"/>
        <v>44254.245710000003</v>
      </c>
      <c r="E924" s="13">
        <f t="shared" si="222"/>
        <v>452279.22805999999</v>
      </c>
      <c r="F924" s="13">
        <f t="shared" si="222"/>
        <v>262415.7</v>
      </c>
      <c r="G924" s="13">
        <f t="shared" si="222"/>
        <v>1291.2</v>
      </c>
      <c r="H924" s="13">
        <f t="shared" si="222"/>
        <v>263706.90000000002</v>
      </c>
      <c r="I924" s="13">
        <f t="shared" si="222"/>
        <v>314447.09999999998</v>
      </c>
      <c r="J924" s="13">
        <f t="shared" si="222"/>
        <v>1037.5999999999999</v>
      </c>
      <c r="K924" s="13">
        <f t="shared" si="222"/>
        <v>315484.69999999995</v>
      </c>
    </row>
    <row r="925" spans="1:11" ht="13.8" x14ac:dyDescent="0.3">
      <c r="A925" s="15" t="s">
        <v>1195</v>
      </c>
      <c r="B925" s="16" t="s">
        <v>1196</v>
      </c>
      <c r="C925" s="3">
        <f t="shared" si="222"/>
        <v>408024.98235000001</v>
      </c>
      <c r="D925" s="3">
        <f t="shared" si="222"/>
        <v>44254.245710000003</v>
      </c>
      <c r="E925" s="3">
        <f t="shared" si="222"/>
        <v>452279.22805999999</v>
      </c>
      <c r="F925" s="3">
        <f t="shared" si="222"/>
        <v>262415.7</v>
      </c>
      <c r="G925" s="3">
        <f t="shared" si="222"/>
        <v>1291.2</v>
      </c>
      <c r="H925" s="3">
        <f t="shared" si="222"/>
        <v>263706.90000000002</v>
      </c>
      <c r="I925" s="3">
        <f t="shared" si="222"/>
        <v>314447.09999999998</v>
      </c>
      <c r="J925" s="3">
        <f t="shared" si="222"/>
        <v>1037.5999999999999</v>
      </c>
      <c r="K925" s="3">
        <f t="shared" si="222"/>
        <v>315484.69999999995</v>
      </c>
    </row>
    <row r="926" spans="1:11" x14ac:dyDescent="0.3">
      <c r="A926" s="5" t="s">
        <v>1197</v>
      </c>
      <c r="B926" s="6" t="s">
        <v>1198</v>
      </c>
      <c r="C926" s="4">
        <v>408024.98235000001</v>
      </c>
      <c r="D926" s="4">
        <v>44254.245710000003</v>
      </c>
      <c r="E926" s="4">
        <v>452279.22805999999</v>
      </c>
      <c r="F926" s="4">
        <v>262415.7</v>
      </c>
      <c r="G926" s="4">
        <v>1291.2</v>
      </c>
      <c r="H926" s="4">
        <v>263706.90000000002</v>
      </c>
      <c r="I926" s="4">
        <v>314447.09999999998</v>
      </c>
      <c r="J926" s="4">
        <v>1037.5999999999999</v>
      </c>
      <c r="K926" s="4">
        <v>315484.69999999995</v>
      </c>
    </row>
    <row r="927" spans="1:11" x14ac:dyDescent="0.3">
      <c r="A927" s="7" t="s">
        <v>1199</v>
      </c>
      <c r="B927" s="8" t="s">
        <v>1200</v>
      </c>
      <c r="C927" s="13">
        <f t="shared" ref="C927:K928" si="223">C928</f>
        <v>263390.89743999997</v>
      </c>
      <c r="D927" s="13">
        <f t="shared" si="223"/>
        <v>20047.683670000002</v>
      </c>
      <c r="E927" s="13">
        <f t="shared" si="223"/>
        <v>283438.58111000003</v>
      </c>
      <c r="F927" s="13">
        <f t="shared" si="223"/>
        <v>184810.30000000002</v>
      </c>
      <c r="G927" s="13">
        <f t="shared" si="223"/>
        <v>8203.5</v>
      </c>
      <c r="H927" s="13">
        <f t="shared" si="223"/>
        <v>193013.80000000002</v>
      </c>
      <c r="I927" s="13">
        <f t="shared" si="223"/>
        <v>221353.30000000002</v>
      </c>
      <c r="J927" s="13">
        <f t="shared" si="223"/>
        <v>6432.5</v>
      </c>
      <c r="K927" s="13">
        <f t="shared" si="223"/>
        <v>227785.80000000002</v>
      </c>
    </row>
    <row r="928" spans="1:11" ht="13.8" x14ac:dyDescent="0.3">
      <c r="A928" s="15" t="s">
        <v>1201</v>
      </c>
      <c r="B928" s="16" t="s">
        <v>1202</v>
      </c>
      <c r="C928" s="3">
        <f t="shared" si="223"/>
        <v>263390.89743999997</v>
      </c>
      <c r="D928" s="3">
        <f t="shared" si="223"/>
        <v>20047.683670000002</v>
      </c>
      <c r="E928" s="3">
        <f t="shared" si="223"/>
        <v>283438.58111000003</v>
      </c>
      <c r="F928" s="3">
        <f t="shared" si="223"/>
        <v>184810.30000000002</v>
      </c>
      <c r="G928" s="3">
        <f t="shared" si="223"/>
        <v>8203.5</v>
      </c>
      <c r="H928" s="3">
        <f t="shared" si="223"/>
        <v>193013.80000000002</v>
      </c>
      <c r="I928" s="3">
        <f t="shared" si="223"/>
        <v>221353.30000000002</v>
      </c>
      <c r="J928" s="3">
        <f t="shared" si="223"/>
        <v>6432.5</v>
      </c>
      <c r="K928" s="3">
        <f t="shared" si="223"/>
        <v>227785.80000000002</v>
      </c>
    </row>
    <row r="929" spans="1:11" x14ac:dyDescent="0.3">
      <c r="A929" s="5" t="s">
        <v>1203</v>
      </c>
      <c r="B929" s="6" t="s">
        <v>1204</v>
      </c>
      <c r="C929" s="4">
        <v>263390.89743999997</v>
      </c>
      <c r="D929" s="4">
        <v>20047.683670000002</v>
      </c>
      <c r="E929" s="4">
        <v>283438.58111000003</v>
      </c>
      <c r="F929" s="4">
        <v>184810.30000000002</v>
      </c>
      <c r="G929" s="4">
        <v>8203.5</v>
      </c>
      <c r="H929" s="4">
        <v>193013.80000000002</v>
      </c>
      <c r="I929" s="4">
        <v>221353.30000000002</v>
      </c>
      <c r="J929" s="4">
        <v>6432.5</v>
      </c>
      <c r="K929" s="4">
        <v>227785.80000000002</v>
      </c>
    </row>
    <row r="930" spans="1:11" x14ac:dyDescent="0.3">
      <c r="A930" s="7" t="s">
        <v>1205</v>
      </c>
      <c r="B930" s="8" t="s">
        <v>1206</v>
      </c>
      <c r="C930" s="13">
        <f t="shared" ref="C930:K931" si="224">C931</f>
        <v>398941.43897000002</v>
      </c>
      <c r="D930" s="13">
        <f t="shared" si="224"/>
        <v>61743.095409999994</v>
      </c>
      <c r="E930" s="13">
        <f t="shared" si="224"/>
        <v>460684.53437999997</v>
      </c>
      <c r="F930" s="13">
        <f t="shared" si="224"/>
        <v>359897.9</v>
      </c>
      <c r="G930" s="13">
        <f t="shared" si="224"/>
        <v>45282.6</v>
      </c>
      <c r="H930" s="13">
        <f t="shared" si="224"/>
        <v>405180.5</v>
      </c>
      <c r="I930" s="13">
        <f t="shared" si="224"/>
        <v>424266.7</v>
      </c>
      <c r="J930" s="13">
        <f t="shared" si="224"/>
        <v>51910.200000000004</v>
      </c>
      <c r="K930" s="13">
        <f t="shared" si="224"/>
        <v>476176.9</v>
      </c>
    </row>
    <row r="931" spans="1:11" ht="13.8" x14ac:dyDescent="0.3">
      <c r="A931" s="15" t="s">
        <v>1207</v>
      </c>
      <c r="B931" s="16" t="s">
        <v>1208</v>
      </c>
      <c r="C931" s="3">
        <f t="shared" si="224"/>
        <v>398941.43897000002</v>
      </c>
      <c r="D931" s="3">
        <f t="shared" si="224"/>
        <v>61743.095409999994</v>
      </c>
      <c r="E931" s="3">
        <f t="shared" si="224"/>
        <v>460684.53437999997</v>
      </c>
      <c r="F931" s="3">
        <f t="shared" si="224"/>
        <v>359897.9</v>
      </c>
      <c r="G931" s="3">
        <f t="shared" si="224"/>
        <v>45282.6</v>
      </c>
      <c r="H931" s="3">
        <f t="shared" si="224"/>
        <v>405180.5</v>
      </c>
      <c r="I931" s="3">
        <f t="shared" si="224"/>
        <v>424266.7</v>
      </c>
      <c r="J931" s="3">
        <f t="shared" si="224"/>
        <v>51910.200000000004</v>
      </c>
      <c r="K931" s="3">
        <f t="shared" si="224"/>
        <v>476176.9</v>
      </c>
    </row>
    <row r="932" spans="1:11" x14ac:dyDescent="0.3">
      <c r="A932" s="5" t="s">
        <v>1209</v>
      </c>
      <c r="B932" s="6" t="s">
        <v>1210</v>
      </c>
      <c r="C932" s="4">
        <v>398941.43897000002</v>
      </c>
      <c r="D932" s="4">
        <v>61743.095409999994</v>
      </c>
      <c r="E932" s="4">
        <v>460684.53437999997</v>
      </c>
      <c r="F932" s="4">
        <v>359897.9</v>
      </c>
      <c r="G932" s="4">
        <v>45282.6</v>
      </c>
      <c r="H932" s="4">
        <v>405180.5</v>
      </c>
      <c r="I932" s="4">
        <v>424266.7</v>
      </c>
      <c r="J932" s="4">
        <v>51910.200000000004</v>
      </c>
      <c r="K932" s="4">
        <v>476176.9</v>
      </c>
    </row>
    <row r="933" spans="1:11" x14ac:dyDescent="0.3">
      <c r="A933" s="7" t="s">
        <v>1211</v>
      </c>
      <c r="B933" s="8" t="s">
        <v>1212</v>
      </c>
      <c r="C933" s="13">
        <f t="shared" ref="C933:K934" si="225">C934</f>
        <v>362478.53529999999</v>
      </c>
      <c r="D933" s="13">
        <f t="shared" si="225"/>
        <v>264067.93236999999</v>
      </c>
      <c r="E933" s="13">
        <f t="shared" si="225"/>
        <v>626546.46766999993</v>
      </c>
      <c r="F933" s="13">
        <f t="shared" si="225"/>
        <v>297639.40000000002</v>
      </c>
      <c r="G933" s="13">
        <f t="shared" si="225"/>
        <v>16860.099999999999</v>
      </c>
      <c r="H933" s="13">
        <f t="shared" si="225"/>
        <v>314499.5</v>
      </c>
      <c r="I933" s="13">
        <f t="shared" si="225"/>
        <v>355250.10000000003</v>
      </c>
      <c r="J933" s="13">
        <f t="shared" si="225"/>
        <v>12601.5</v>
      </c>
      <c r="K933" s="13">
        <f t="shared" si="225"/>
        <v>367851.60000000003</v>
      </c>
    </row>
    <row r="934" spans="1:11" ht="13.8" x14ac:dyDescent="0.3">
      <c r="A934" s="15" t="s">
        <v>1213</v>
      </c>
      <c r="B934" s="16" t="s">
        <v>1214</v>
      </c>
      <c r="C934" s="3">
        <f t="shared" si="225"/>
        <v>362478.53529999999</v>
      </c>
      <c r="D934" s="3">
        <f t="shared" si="225"/>
        <v>264067.93236999999</v>
      </c>
      <c r="E934" s="3">
        <f t="shared" si="225"/>
        <v>626546.46766999993</v>
      </c>
      <c r="F934" s="3">
        <f t="shared" si="225"/>
        <v>297639.40000000002</v>
      </c>
      <c r="G934" s="3">
        <f t="shared" si="225"/>
        <v>16860.099999999999</v>
      </c>
      <c r="H934" s="3">
        <f t="shared" si="225"/>
        <v>314499.5</v>
      </c>
      <c r="I934" s="3">
        <f t="shared" si="225"/>
        <v>355250.10000000003</v>
      </c>
      <c r="J934" s="3">
        <f t="shared" si="225"/>
        <v>12601.5</v>
      </c>
      <c r="K934" s="3">
        <f t="shared" si="225"/>
        <v>367851.60000000003</v>
      </c>
    </row>
    <row r="935" spans="1:11" x14ac:dyDescent="0.3">
      <c r="A935" s="5" t="s">
        <v>1215</v>
      </c>
      <c r="B935" s="6" t="s">
        <v>1216</v>
      </c>
      <c r="C935" s="4">
        <v>362478.53529999999</v>
      </c>
      <c r="D935" s="4">
        <v>264067.93236999999</v>
      </c>
      <c r="E935" s="4">
        <v>626546.46766999993</v>
      </c>
      <c r="F935" s="4">
        <v>297639.40000000002</v>
      </c>
      <c r="G935" s="4">
        <v>16860.099999999999</v>
      </c>
      <c r="H935" s="4">
        <v>314499.5</v>
      </c>
      <c r="I935" s="4">
        <v>355250.10000000003</v>
      </c>
      <c r="J935" s="4">
        <v>12601.5</v>
      </c>
      <c r="K935" s="4">
        <v>367851.60000000003</v>
      </c>
    </row>
    <row r="936" spans="1:11" x14ac:dyDescent="0.3">
      <c r="A936" s="7" t="s">
        <v>1217</v>
      </c>
      <c r="B936" s="8" t="s">
        <v>1218</v>
      </c>
      <c r="C936" s="13">
        <f t="shared" ref="C936:K936" si="226">C937</f>
        <v>344755.64389000001</v>
      </c>
      <c r="D936" s="13">
        <f t="shared" si="226"/>
        <v>47776.211920000002</v>
      </c>
      <c r="E936" s="13">
        <f t="shared" si="226"/>
        <v>392531.85580999998</v>
      </c>
      <c r="F936" s="13">
        <f t="shared" si="226"/>
        <v>232710</v>
      </c>
      <c r="G936" s="13">
        <f t="shared" si="226"/>
        <v>6146.6</v>
      </c>
      <c r="H936" s="13">
        <f t="shared" si="226"/>
        <v>238856.6</v>
      </c>
      <c r="I936" s="13">
        <f t="shared" si="226"/>
        <v>276854.7</v>
      </c>
      <c r="J936" s="13">
        <f t="shared" si="226"/>
        <v>7467.6</v>
      </c>
      <c r="K936" s="13">
        <f t="shared" si="226"/>
        <v>284322.3</v>
      </c>
    </row>
    <row r="937" spans="1:11" ht="13.8" x14ac:dyDescent="0.3">
      <c r="A937" s="15" t="s">
        <v>1219</v>
      </c>
      <c r="B937" s="16" t="s">
        <v>1220</v>
      </c>
      <c r="C937" s="3">
        <f t="shared" ref="C937:K937" si="227">SUM(C938:C939)</f>
        <v>344755.64389000001</v>
      </c>
      <c r="D937" s="3">
        <f t="shared" si="227"/>
        <v>47776.211920000002</v>
      </c>
      <c r="E937" s="3">
        <f t="shared" si="227"/>
        <v>392531.85580999998</v>
      </c>
      <c r="F937" s="3">
        <f t="shared" si="227"/>
        <v>232710</v>
      </c>
      <c r="G937" s="3">
        <f t="shared" si="227"/>
        <v>6146.6</v>
      </c>
      <c r="H937" s="3">
        <f t="shared" si="227"/>
        <v>238856.6</v>
      </c>
      <c r="I937" s="3">
        <f t="shared" si="227"/>
        <v>276854.7</v>
      </c>
      <c r="J937" s="3">
        <f t="shared" si="227"/>
        <v>7467.6</v>
      </c>
      <c r="K937" s="3">
        <f t="shared" si="227"/>
        <v>284322.3</v>
      </c>
    </row>
    <row r="938" spans="1:11" x14ac:dyDescent="0.3">
      <c r="A938" s="5" t="s">
        <v>1221</v>
      </c>
      <c r="B938" s="6" t="s">
        <v>1222</v>
      </c>
      <c r="C938" s="4">
        <v>341155.64389000001</v>
      </c>
      <c r="D938" s="4">
        <v>47776.211920000002</v>
      </c>
      <c r="E938" s="4">
        <v>388931.85580999998</v>
      </c>
      <c r="F938" s="4">
        <v>232710</v>
      </c>
      <c r="G938" s="4">
        <v>6146.6</v>
      </c>
      <c r="H938" s="4">
        <v>238856.6</v>
      </c>
      <c r="I938" s="4">
        <v>276854.7</v>
      </c>
      <c r="J938" s="4">
        <v>7467.6</v>
      </c>
      <c r="K938" s="4">
        <v>284322.3</v>
      </c>
    </row>
    <row r="939" spans="1:11" ht="39.6" x14ac:dyDescent="0.3">
      <c r="A939" s="5" t="s">
        <v>1568</v>
      </c>
      <c r="B939" s="6" t="s">
        <v>1569</v>
      </c>
      <c r="C939" s="4">
        <v>3600</v>
      </c>
      <c r="D939" s="4">
        <v>0</v>
      </c>
      <c r="E939" s="4">
        <v>3600</v>
      </c>
      <c r="F939" s="4"/>
      <c r="G939" s="4"/>
      <c r="H939" s="4"/>
      <c r="I939" s="4"/>
      <c r="J939" s="4"/>
      <c r="K939" s="4"/>
    </row>
    <row r="940" spans="1:11" x14ac:dyDescent="0.3">
      <c r="A940" s="7" t="s">
        <v>1223</v>
      </c>
      <c r="B940" s="8" t="s">
        <v>1224</v>
      </c>
      <c r="C940" s="13">
        <f t="shared" ref="C940:K940" si="228">C941</f>
        <v>295856.89199000003</v>
      </c>
      <c r="D940" s="13">
        <f t="shared" si="228"/>
        <v>35844.457869999998</v>
      </c>
      <c r="E940" s="13">
        <f t="shared" si="228"/>
        <v>331701.34986000002</v>
      </c>
      <c r="F940" s="13">
        <f t="shared" si="228"/>
        <v>223359.80000000002</v>
      </c>
      <c r="G940" s="13">
        <f t="shared" si="228"/>
        <v>1350</v>
      </c>
      <c r="H940" s="13">
        <f t="shared" si="228"/>
        <v>224709.80000000002</v>
      </c>
      <c r="I940" s="13">
        <f t="shared" si="228"/>
        <v>263397</v>
      </c>
      <c r="J940" s="13">
        <f t="shared" si="228"/>
        <v>950</v>
      </c>
      <c r="K940" s="13">
        <f t="shared" si="228"/>
        <v>264347</v>
      </c>
    </row>
    <row r="941" spans="1:11" ht="13.8" x14ac:dyDescent="0.3">
      <c r="A941" s="15" t="s">
        <v>1225</v>
      </c>
      <c r="B941" s="16" t="s">
        <v>1226</v>
      </c>
      <c r="C941" s="3">
        <f t="shared" ref="C941:K941" si="229">SUM(C942:C943)</f>
        <v>295856.89199000003</v>
      </c>
      <c r="D941" s="3">
        <f t="shared" si="229"/>
        <v>35844.457869999998</v>
      </c>
      <c r="E941" s="3">
        <f t="shared" si="229"/>
        <v>331701.34986000002</v>
      </c>
      <c r="F941" s="3">
        <f t="shared" si="229"/>
        <v>223359.80000000002</v>
      </c>
      <c r="G941" s="3">
        <f t="shared" si="229"/>
        <v>1350</v>
      </c>
      <c r="H941" s="3">
        <f t="shared" si="229"/>
        <v>224709.80000000002</v>
      </c>
      <c r="I941" s="3">
        <f t="shared" si="229"/>
        <v>263397</v>
      </c>
      <c r="J941" s="3">
        <f t="shared" si="229"/>
        <v>950</v>
      </c>
      <c r="K941" s="3">
        <f t="shared" si="229"/>
        <v>264347</v>
      </c>
    </row>
    <row r="942" spans="1:11" x14ac:dyDescent="0.3">
      <c r="A942" s="5" t="s">
        <v>1227</v>
      </c>
      <c r="B942" s="6" t="s">
        <v>1228</v>
      </c>
      <c r="C942" s="4">
        <v>252605.46854</v>
      </c>
      <c r="D942" s="4">
        <v>35844.457869999998</v>
      </c>
      <c r="E942" s="4">
        <v>288449.92641000001</v>
      </c>
      <c r="F942" s="4">
        <v>223359.80000000002</v>
      </c>
      <c r="G942" s="4">
        <v>1350</v>
      </c>
      <c r="H942" s="4">
        <v>224709.80000000002</v>
      </c>
      <c r="I942" s="4">
        <v>263397</v>
      </c>
      <c r="J942" s="4">
        <v>950</v>
      </c>
      <c r="K942" s="4">
        <v>264347</v>
      </c>
    </row>
    <row r="943" spans="1:11" ht="39.6" x14ac:dyDescent="0.3">
      <c r="A943" s="5" t="s">
        <v>1361</v>
      </c>
      <c r="B943" s="6" t="s">
        <v>1396</v>
      </c>
      <c r="C943" s="4">
        <v>43251.423450000002</v>
      </c>
      <c r="D943" s="4">
        <v>0</v>
      </c>
      <c r="E943" s="4">
        <v>43251.423450000002</v>
      </c>
      <c r="F943" s="4"/>
      <c r="G943" s="4"/>
      <c r="H943" s="4"/>
      <c r="I943" s="4"/>
      <c r="J943" s="4"/>
      <c r="K943" s="4"/>
    </row>
    <row r="944" spans="1:11" x14ac:dyDescent="0.3">
      <c r="A944" s="7" t="s">
        <v>1229</v>
      </c>
      <c r="B944" s="8" t="s">
        <v>1230</v>
      </c>
      <c r="C944" s="13">
        <f t="shared" ref="C944:K945" si="230">C945</f>
        <v>286476.27389999997</v>
      </c>
      <c r="D944" s="13">
        <f t="shared" si="230"/>
        <v>41268.035040000002</v>
      </c>
      <c r="E944" s="13">
        <f t="shared" si="230"/>
        <v>327744.30894000002</v>
      </c>
      <c r="F944" s="13">
        <f t="shared" si="230"/>
        <v>255641.7</v>
      </c>
      <c r="G944" s="13">
        <f t="shared" si="230"/>
        <v>13418.800000000001</v>
      </c>
      <c r="H944" s="13">
        <f t="shared" si="230"/>
        <v>269060.5</v>
      </c>
      <c r="I944" s="13">
        <f t="shared" si="230"/>
        <v>300680.5</v>
      </c>
      <c r="J944" s="13">
        <f t="shared" si="230"/>
        <v>3755.9</v>
      </c>
      <c r="K944" s="13">
        <f t="shared" si="230"/>
        <v>304436.40000000002</v>
      </c>
    </row>
    <row r="945" spans="1:11" ht="13.8" x14ac:dyDescent="0.3">
      <c r="A945" s="15" t="s">
        <v>1231</v>
      </c>
      <c r="B945" s="16" t="s">
        <v>1232</v>
      </c>
      <c r="C945" s="3">
        <f t="shared" si="230"/>
        <v>286476.27389999997</v>
      </c>
      <c r="D945" s="3">
        <f t="shared" si="230"/>
        <v>41268.035040000002</v>
      </c>
      <c r="E945" s="3">
        <f t="shared" si="230"/>
        <v>327744.30894000002</v>
      </c>
      <c r="F945" s="3">
        <f t="shared" si="230"/>
        <v>255641.7</v>
      </c>
      <c r="G945" s="3">
        <f t="shared" si="230"/>
        <v>13418.800000000001</v>
      </c>
      <c r="H945" s="3">
        <f t="shared" si="230"/>
        <v>269060.5</v>
      </c>
      <c r="I945" s="3">
        <f t="shared" si="230"/>
        <v>300680.5</v>
      </c>
      <c r="J945" s="3">
        <f t="shared" si="230"/>
        <v>3755.9</v>
      </c>
      <c r="K945" s="3">
        <f t="shared" si="230"/>
        <v>304436.40000000002</v>
      </c>
    </row>
    <row r="946" spans="1:11" x14ac:dyDescent="0.3">
      <c r="A946" s="5" t="s">
        <v>1233</v>
      </c>
      <c r="B946" s="6" t="s">
        <v>1234</v>
      </c>
      <c r="C946" s="4">
        <v>286476.27389999997</v>
      </c>
      <c r="D946" s="4">
        <v>41268.035040000002</v>
      </c>
      <c r="E946" s="4">
        <v>327744.30894000002</v>
      </c>
      <c r="F946" s="4">
        <v>255641.7</v>
      </c>
      <c r="G946" s="4">
        <v>13418.800000000001</v>
      </c>
      <c r="H946" s="4">
        <v>269060.5</v>
      </c>
      <c r="I946" s="4">
        <v>300680.5</v>
      </c>
      <c r="J946" s="4">
        <v>3755.9</v>
      </c>
      <c r="K946" s="4">
        <v>304436.40000000002</v>
      </c>
    </row>
    <row r="947" spans="1:11" x14ac:dyDescent="0.3">
      <c r="A947" s="7" t="s">
        <v>1235</v>
      </c>
      <c r="B947" s="8" t="s">
        <v>1236</v>
      </c>
      <c r="C947" s="13">
        <f t="shared" ref="C947:K947" si="231">C948</f>
        <v>935293.29926</v>
      </c>
      <c r="D947" s="13">
        <f t="shared" si="231"/>
        <v>19593.316870000002</v>
      </c>
      <c r="E947" s="13">
        <f t="shared" si="231"/>
        <v>954886.61612999998</v>
      </c>
      <c r="F947" s="13">
        <f t="shared" si="231"/>
        <v>221342.1</v>
      </c>
      <c r="G947" s="13">
        <f t="shared" si="231"/>
        <v>5298.4000000000005</v>
      </c>
      <c r="H947" s="13">
        <f t="shared" si="231"/>
        <v>226640.5</v>
      </c>
      <c r="I947" s="13">
        <f t="shared" si="231"/>
        <v>266263.8</v>
      </c>
      <c r="J947" s="13">
        <f t="shared" si="231"/>
        <v>4873.8</v>
      </c>
      <c r="K947" s="13">
        <f t="shared" si="231"/>
        <v>271137.59999999998</v>
      </c>
    </row>
    <row r="948" spans="1:11" ht="13.8" x14ac:dyDescent="0.3">
      <c r="A948" s="15" t="s">
        <v>1237</v>
      </c>
      <c r="B948" s="16" t="s">
        <v>1238</v>
      </c>
      <c r="C948" s="3">
        <f t="shared" ref="C948:K948" si="232">SUM(C949:C950)</f>
        <v>935293.29926</v>
      </c>
      <c r="D948" s="3">
        <f t="shared" si="232"/>
        <v>19593.316870000002</v>
      </c>
      <c r="E948" s="3">
        <f t="shared" si="232"/>
        <v>954886.61612999998</v>
      </c>
      <c r="F948" s="3">
        <f t="shared" si="232"/>
        <v>221342.1</v>
      </c>
      <c r="G948" s="3">
        <f t="shared" si="232"/>
        <v>5298.4000000000005</v>
      </c>
      <c r="H948" s="3">
        <f t="shared" si="232"/>
        <v>226640.5</v>
      </c>
      <c r="I948" s="3">
        <f t="shared" si="232"/>
        <v>266263.8</v>
      </c>
      <c r="J948" s="3">
        <f t="shared" si="232"/>
        <v>4873.8</v>
      </c>
      <c r="K948" s="3">
        <f t="shared" si="232"/>
        <v>271137.59999999998</v>
      </c>
    </row>
    <row r="949" spans="1:11" x14ac:dyDescent="0.3">
      <c r="A949" s="5" t="s">
        <v>1239</v>
      </c>
      <c r="B949" s="6" t="s">
        <v>1240</v>
      </c>
      <c r="C949" s="4">
        <v>298023.68520000001</v>
      </c>
      <c r="D949" s="4">
        <v>19593.316870000002</v>
      </c>
      <c r="E949" s="4">
        <v>317617.00206999999</v>
      </c>
      <c r="F949" s="4">
        <v>221342.1</v>
      </c>
      <c r="G949" s="4">
        <v>5298.4000000000005</v>
      </c>
      <c r="H949" s="4">
        <v>226640.5</v>
      </c>
      <c r="I949" s="4">
        <v>266263.8</v>
      </c>
      <c r="J949" s="4">
        <v>4873.8</v>
      </c>
      <c r="K949" s="4">
        <v>271137.59999999998</v>
      </c>
    </row>
    <row r="950" spans="1:11" ht="39.6" x14ac:dyDescent="0.3">
      <c r="A950" s="5" t="s">
        <v>1359</v>
      </c>
      <c r="B950" s="6" t="s">
        <v>1396</v>
      </c>
      <c r="C950" s="4">
        <v>637269.61405999993</v>
      </c>
      <c r="D950" s="4">
        <v>0</v>
      </c>
      <c r="E950" s="4">
        <v>637269.61405999993</v>
      </c>
      <c r="F950" s="4"/>
      <c r="G950" s="4"/>
      <c r="H950" s="4"/>
      <c r="I950" s="4"/>
      <c r="J950" s="4"/>
      <c r="K950" s="4"/>
    </row>
    <row r="951" spans="1:11" x14ac:dyDescent="0.3">
      <c r="A951" s="7" t="s">
        <v>1241</v>
      </c>
      <c r="B951" s="8" t="s">
        <v>1242</v>
      </c>
      <c r="C951" s="13">
        <f t="shared" ref="C951:K952" si="233">C952</f>
        <v>391156.95491000003</v>
      </c>
      <c r="D951" s="13">
        <f t="shared" si="233"/>
        <v>157559.62924000001</v>
      </c>
      <c r="E951" s="13">
        <f t="shared" si="233"/>
        <v>548716.58415000001</v>
      </c>
      <c r="F951" s="13">
        <f t="shared" si="233"/>
        <v>301151.3</v>
      </c>
      <c r="G951" s="13">
        <f t="shared" si="233"/>
        <v>23440.3</v>
      </c>
      <c r="H951" s="13">
        <f t="shared" si="233"/>
        <v>324591.60000000003</v>
      </c>
      <c r="I951" s="13">
        <f t="shared" si="233"/>
        <v>358305.60000000003</v>
      </c>
      <c r="J951" s="13">
        <f t="shared" si="233"/>
        <v>23440.3</v>
      </c>
      <c r="K951" s="13">
        <f t="shared" si="233"/>
        <v>381745.9</v>
      </c>
    </row>
    <row r="952" spans="1:11" ht="13.8" x14ac:dyDescent="0.3">
      <c r="A952" s="15" t="s">
        <v>1243</v>
      </c>
      <c r="B952" s="16" t="s">
        <v>1244</v>
      </c>
      <c r="C952" s="3">
        <f t="shared" si="233"/>
        <v>391156.95491000003</v>
      </c>
      <c r="D952" s="3">
        <f t="shared" si="233"/>
        <v>157559.62924000001</v>
      </c>
      <c r="E952" s="3">
        <f t="shared" si="233"/>
        <v>548716.58415000001</v>
      </c>
      <c r="F952" s="3">
        <f t="shared" si="233"/>
        <v>301151.3</v>
      </c>
      <c r="G952" s="3">
        <f t="shared" si="233"/>
        <v>23440.3</v>
      </c>
      <c r="H952" s="3">
        <f t="shared" si="233"/>
        <v>324591.60000000003</v>
      </c>
      <c r="I952" s="3">
        <f t="shared" si="233"/>
        <v>358305.60000000003</v>
      </c>
      <c r="J952" s="3">
        <f t="shared" si="233"/>
        <v>23440.3</v>
      </c>
      <c r="K952" s="3">
        <f t="shared" si="233"/>
        <v>381745.9</v>
      </c>
    </row>
    <row r="953" spans="1:11" x14ac:dyDescent="0.3">
      <c r="A953" s="5" t="s">
        <v>1245</v>
      </c>
      <c r="B953" s="6" t="s">
        <v>1246</v>
      </c>
      <c r="C953" s="4">
        <v>391156.95491000003</v>
      </c>
      <c r="D953" s="4">
        <v>157559.62924000001</v>
      </c>
      <c r="E953" s="4">
        <v>548716.58415000001</v>
      </c>
      <c r="F953" s="4">
        <v>301151.3</v>
      </c>
      <c r="G953" s="4">
        <v>23440.3</v>
      </c>
      <c r="H953" s="4">
        <v>324591.60000000003</v>
      </c>
      <c r="I953" s="4">
        <v>358305.60000000003</v>
      </c>
      <c r="J953" s="4">
        <v>23440.3</v>
      </c>
      <c r="K953" s="4">
        <v>381745.9</v>
      </c>
    </row>
    <row r="954" spans="1:11" x14ac:dyDescent="0.3">
      <c r="A954" s="7" t="s">
        <v>1247</v>
      </c>
      <c r="B954" s="8" t="s">
        <v>1248</v>
      </c>
      <c r="C954" s="13">
        <f t="shared" ref="C954:K955" si="234">C955</f>
        <v>295719.88551999995</v>
      </c>
      <c r="D954" s="13">
        <f t="shared" si="234"/>
        <v>46774.00202</v>
      </c>
      <c r="E954" s="13">
        <f t="shared" si="234"/>
        <v>342493.88754000003</v>
      </c>
      <c r="F954" s="13">
        <f t="shared" si="234"/>
        <v>193527.5</v>
      </c>
      <c r="G954" s="13">
        <f t="shared" si="234"/>
        <v>5079.7</v>
      </c>
      <c r="H954" s="13">
        <f t="shared" si="234"/>
        <v>198607.2</v>
      </c>
      <c r="I954" s="13">
        <f t="shared" si="234"/>
        <v>230880.5</v>
      </c>
      <c r="J954" s="13">
        <f t="shared" si="234"/>
        <v>11724.4</v>
      </c>
      <c r="K954" s="13">
        <f t="shared" si="234"/>
        <v>242604.9</v>
      </c>
    </row>
    <row r="955" spans="1:11" ht="13.8" x14ac:dyDescent="0.3">
      <c r="A955" s="15" t="s">
        <v>1249</v>
      </c>
      <c r="B955" s="16" t="s">
        <v>1250</v>
      </c>
      <c r="C955" s="3">
        <f t="shared" si="234"/>
        <v>295719.88551999995</v>
      </c>
      <c r="D955" s="3">
        <f t="shared" si="234"/>
        <v>46774.00202</v>
      </c>
      <c r="E955" s="3">
        <f t="shared" si="234"/>
        <v>342493.88754000003</v>
      </c>
      <c r="F955" s="3">
        <f t="shared" si="234"/>
        <v>193527.5</v>
      </c>
      <c r="G955" s="3">
        <f t="shared" si="234"/>
        <v>5079.7</v>
      </c>
      <c r="H955" s="3">
        <f t="shared" si="234"/>
        <v>198607.2</v>
      </c>
      <c r="I955" s="3">
        <f t="shared" si="234"/>
        <v>230880.5</v>
      </c>
      <c r="J955" s="3">
        <f t="shared" si="234"/>
        <v>11724.4</v>
      </c>
      <c r="K955" s="3">
        <f t="shared" si="234"/>
        <v>242604.9</v>
      </c>
    </row>
    <row r="956" spans="1:11" x14ac:dyDescent="0.3">
      <c r="A956" s="5" t="s">
        <v>1251</v>
      </c>
      <c r="B956" s="6" t="s">
        <v>1252</v>
      </c>
      <c r="C956" s="4">
        <v>295719.88551999995</v>
      </c>
      <c r="D956" s="4">
        <v>46774.00202</v>
      </c>
      <c r="E956" s="4">
        <v>342493.88754000003</v>
      </c>
      <c r="F956" s="4">
        <v>193527.5</v>
      </c>
      <c r="G956" s="4">
        <v>5079.7</v>
      </c>
      <c r="H956" s="4">
        <v>198607.2</v>
      </c>
      <c r="I956" s="4">
        <v>230880.5</v>
      </c>
      <c r="J956" s="4">
        <v>11724.4</v>
      </c>
      <c r="K956" s="4">
        <v>242604.9</v>
      </c>
    </row>
    <row r="957" spans="1:11" x14ac:dyDescent="0.3">
      <c r="A957" s="7" t="s">
        <v>1253</v>
      </c>
      <c r="B957" s="8" t="s">
        <v>1254</v>
      </c>
      <c r="C957" s="13">
        <f t="shared" ref="C957:K957" si="235">C958</f>
        <v>423033.13733999996</v>
      </c>
      <c r="D957" s="13">
        <f t="shared" si="235"/>
        <v>156257.82631</v>
      </c>
      <c r="E957" s="13">
        <f t="shared" si="235"/>
        <v>579290.96365000005</v>
      </c>
      <c r="F957" s="13">
        <f t="shared" si="235"/>
        <v>202741.1</v>
      </c>
      <c r="G957" s="13">
        <f t="shared" si="235"/>
        <v>446.3</v>
      </c>
      <c r="H957" s="13">
        <f t="shared" si="235"/>
        <v>203187.4</v>
      </c>
      <c r="I957" s="13">
        <f t="shared" si="235"/>
        <v>238382.7</v>
      </c>
      <c r="J957" s="13">
        <f t="shared" si="235"/>
        <v>441.3</v>
      </c>
      <c r="K957" s="13">
        <f t="shared" si="235"/>
        <v>238824</v>
      </c>
    </row>
    <row r="958" spans="1:11" ht="13.8" x14ac:dyDescent="0.3">
      <c r="A958" s="15" t="s">
        <v>1255</v>
      </c>
      <c r="B958" s="16" t="s">
        <v>1256</v>
      </c>
      <c r="C958" s="3">
        <f t="shared" ref="C958:K958" si="236">SUM(C959:C961)</f>
        <v>423033.13733999996</v>
      </c>
      <c r="D958" s="3">
        <f t="shared" si="236"/>
        <v>156257.82631</v>
      </c>
      <c r="E958" s="3">
        <f t="shared" si="236"/>
        <v>579290.96365000005</v>
      </c>
      <c r="F958" s="3">
        <f t="shared" si="236"/>
        <v>202741.1</v>
      </c>
      <c r="G958" s="3">
        <f t="shared" si="236"/>
        <v>446.3</v>
      </c>
      <c r="H958" s="3">
        <f t="shared" si="236"/>
        <v>203187.4</v>
      </c>
      <c r="I958" s="3">
        <f t="shared" si="236"/>
        <v>238382.7</v>
      </c>
      <c r="J958" s="3">
        <f t="shared" si="236"/>
        <v>441.3</v>
      </c>
      <c r="K958" s="3">
        <f t="shared" si="236"/>
        <v>238824</v>
      </c>
    </row>
    <row r="959" spans="1:11" x14ac:dyDescent="0.3">
      <c r="A959" s="5" t="s">
        <v>1257</v>
      </c>
      <c r="B959" s="6" t="s">
        <v>1258</v>
      </c>
      <c r="C959" s="4">
        <v>277173.13733999996</v>
      </c>
      <c r="D959" s="4">
        <v>156257.82631</v>
      </c>
      <c r="E959" s="4">
        <v>433430.96364999999</v>
      </c>
      <c r="F959" s="24">
        <v>202741.1</v>
      </c>
      <c r="G959" s="24">
        <v>446.3</v>
      </c>
      <c r="H959" s="24">
        <v>203187.4</v>
      </c>
      <c r="I959" s="4">
        <v>238382.7</v>
      </c>
      <c r="J959" s="4">
        <v>441.3</v>
      </c>
      <c r="K959" s="4">
        <v>238824</v>
      </c>
    </row>
    <row r="960" spans="1:11" ht="39.6" x14ac:dyDescent="0.3">
      <c r="A960" s="5" t="s">
        <v>1570</v>
      </c>
      <c r="B960" s="6" t="s">
        <v>1571</v>
      </c>
      <c r="C960" s="4">
        <v>20365</v>
      </c>
      <c r="D960" s="4">
        <v>0</v>
      </c>
      <c r="E960" s="4">
        <v>20365</v>
      </c>
      <c r="F960" s="4"/>
      <c r="G960" s="4"/>
      <c r="H960" s="4"/>
      <c r="I960" s="4"/>
      <c r="J960" s="4"/>
      <c r="K960" s="4"/>
    </row>
    <row r="961" spans="1:11" ht="39.6" x14ac:dyDescent="0.3">
      <c r="A961" s="5" t="s">
        <v>1572</v>
      </c>
      <c r="B961" s="6" t="s">
        <v>1573</v>
      </c>
      <c r="C961" s="4">
        <v>125495</v>
      </c>
      <c r="D961" s="4">
        <v>0</v>
      </c>
      <c r="E961" s="4">
        <v>125495</v>
      </c>
      <c r="F961" s="4"/>
      <c r="G961" s="4"/>
      <c r="H961" s="4"/>
      <c r="I961" s="4"/>
      <c r="J961" s="4"/>
      <c r="K961" s="4"/>
    </row>
    <row r="962" spans="1:11" x14ac:dyDescent="0.3">
      <c r="A962" s="7" t="s">
        <v>1259</v>
      </c>
      <c r="B962" s="8" t="s">
        <v>1260</v>
      </c>
      <c r="C962" s="13">
        <f t="shared" ref="C962:K962" si="237">C963</f>
        <v>438557.96281</v>
      </c>
      <c r="D962" s="13">
        <f t="shared" si="237"/>
        <v>93591.458280000006</v>
      </c>
      <c r="E962" s="13">
        <f t="shared" si="237"/>
        <v>532149.42108999996</v>
      </c>
      <c r="F962" s="13">
        <f t="shared" si="237"/>
        <v>309364.40000000002</v>
      </c>
      <c r="G962" s="13">
        <f t="shared" si="237"/>
        <v>13708.4</v>
      </c>
      <c r="H962" s="13">
        <f t="shared" si="237"/>
        <v>323072.8</v>
      </c>
      <c r="I962" s="13">
        <f t="shared" si="237"/>
        <v>369776.2</v>
      </c>
      <c r="J962" s="13">
        <f t="shared" si="237"/>
        <v>13543</v>
      </c>
      <c r="K962" s="13">
        <f t="shared" si="237"/>
        <v>383319.2</v>
      </c>
    </row>
    <row r="963" spans="1:11" ht="13.8" x14ac:dyDescent="0.3">
      <c r="A963" s="15" t="s">
        <v>1261</v>
      </c>
      <c r="B963" s="16" t="s">
        <v>1262</v>
      </c>
      <c r="C963" s="3">
        <f t="shared" ref="C963:K963" si="238">SUM(C964:C967)</f>
        <v>438557.96281</v>
      </c>
      <c r="D963" s="3">
        <f t="shared" si="238"/>
        <v>93591.458280000006</v>
      </c>
      <c r="E963" s="3">
        <f t="shared" si="238"/>
        <v>532149.42108999996</v>
      </c>
      <c r="F963" s="3">
        <f t="shared" si="238"/>
        <v>309364.40000000002</v>
      </c>
      <c r="G963" s="3">
        <f t="shared" si="238"/>
        <v>13708.4</v>
      </c>
      <c r="H963" s="3">
        <f t="shared" si="238"/>
        <v>323072.8</v>
      </c>
      <c r="I963" s="3">
        <f t="shared" si="238"/>
        <v>369776.2</v>
      </c>
      <c r="J963" s="3">
        <f t="shared" si="238"/>
        <v>13543</v>
      </c>
      <c r="K963" s="3">
        <f t="shared" si="238"/>
        <v>383319.2</v>
      </c>
    </row>
    <row r="964" spans="1:11" x14ac:dyDescent="0.3">
      <c r="A964" s="5" t="s">
        <v>1263</v>
      </c>
      <c r="B964" s="6" t="s">
        <v>1264</v>
      </c>
      <c r="C964" s="4">
        <v>371228.02737999998</v>
      </c>
      <c r="D964" s="4">
        <v>93591.458280000006</v>
      </c>
      <c r="E964" s="4">
        <v>464819.48566000001</v>
      </c>
      <c r="F964" s="4">
        <v>309364.40000000002</v>
      </c>
      <c r="G964" s="4">
        <v>13708.4</v>
      </c>
      <c r="H964" s="4">
        <v>323072.8</v>
      </c>
      <c r="I964" s="4">
        <v>369776.2</v>
      </c>
      <c r="J964" s="4">
        <v>13543</v>
      </c>
      <c r="K964" s="4">
        <v>383319.2</v>
      </c>
    </row>
    <row r="965" spans="1:11" ht="52.8" x14ac:dyDescent="0.3">
      <c r="A965" s="5" t="s">
        <v>1360</v>
      </c>
      <c r="B965" s="6" t="s">
        <v>1574</v>
      </c>
      <c r="C965" s="4">
        <v>40416.42</v>
      </c>
      <c r="D965" s="4">
        <v>0</v>
      </c>
      <c r="E965" s="4">
        <v>40416.42</v>
      </c>
      <c r="F965" s="4"/>
      <c r="G965" s="4"/>
      <c r="H965" s="4"/>
      <c r="I965" s="4"/>
      <c r="J965" s="4"/>
      <c r="K965" s="4"/>
    </row>
    <row r="966" spans="1:11" ht="39.6" x14ac:dyDescent="0.3">
      <c r="A966" s="5" t="s">
        <v>1575</v>
      </c>
      <c r="B966" s="6" t="s">
        <v>1576</v>
      </c>
      <c r="C966" s="4">
        <v>18662.541440000001</v>
      </c>
      <c r="D966" s="4">
        <v>0</v>
      </c>
      <c r="E966" s="4">
        <v>18662.541440000001</v>
      </c>
      <c r="F966" s="4"/>
      <c r="G966" s="4"/>
      <c r="H966" s="4"/>
      <c r="I966" s="4"/>
      <c r="J966" s="4"/>
      <c r="K966" s="4"/>
    </row>
    <row r="967" spans="1:11" ht="39.6" x14ac:dyDescent="0.3">
      <c r="A967" s="5" t="s">
        <v>1577</v>
      </c>
      <c r="B967" s="6" t="s">
        <v>1396</v>
      </c>
      <c r="C967" s="4">
        <v>8250.9739900000004</v>
      </c>
      <c r="D967" s="4">
        <v>0</v>
      </c>
      <c r="E967" s="4">
        <v>8250.9739900000004</v>
      </c>
      <c r="F967" s="4"/>
      <c r="G967" s="4"/>
      <c r="H967" s="4"/>
      <c r="I967" s="4"/>
      <c r="J967" s="4"/>
      <c r="K967" s="4"/>
    </row>
    <row r="968" spans="1:11" x14ac:dyDescent="0.3">
      <c r="A968" s="7" t="s">
        <v>1265</v>
      </c>
      <c r="B968" s="8" t="s">
        <v>1266</v>
      </c>
      <c r="C968" s="13">
        <f t="shared" ref="C968:K969" si="239">C969</f>
        <v>271149.99180000002</v>
      </c>
      <c r="D968" s="13">
        <f t="shared" si="239"/>
        <v>25189.773109999998</v>
      </c>
      <c r="E968" s="13">
        <f t="shared" si="239"/>
        <v>296339.76491000003</v>
      </c>
      <c r="F968" s="13">
        <f t="shared" si="239"/>
        <v>200795</v>
      </c>
      <c r="G968" s="13">
        <f t="shared" si="239"/>
        <v>8097.9000000000005</v>
      </c>
      <c r="H968" s="13">
        <f t="shared" si="239"/>
        <v>208892.9</v>
      </c>
      <c r="I968" s="13">
        <f t="shared" si="239"/>
        <v>239659.80000000002</v>
      </c>
      <c r="J968" s="13">
        <f t="shared" si="239"/>
        <v>7946.3</v>
      </c>
      <c r="K968" s="13">
        <f t="shared" si="239"/>
        <v>247606.1</v>
      </c>
    </row>
    <row r="969" spans="1:11" ht="13.8" x14ac:dyDescent="0.3">
      <c r="A969" s="15" t="s">
        <v>1267</v>
      </c>
      <c r="B969" s="16" t="s">
        <v>1268</v>
      </c>
      <c r="C969" s="3">
        <f t="shared" si="239"/>
        <v>271149.99180000002</v>
      </c>
      <c r="D969" s="3">
        <f t="shared" si="239"/>
        <v>25189.773109999998</v>
      </c>
      <c r="E969" s="3">
        <f t="shared" si="239"/>
        <v>296339.76491000003</v>
      </c>
      <c r="F969" s="3">
        <f t="shared" si="239"/>
        <v>200795</v>
      </c>
      <c r="G969" s="3">
        <f t="shared" si="239"/>
        <v>8097.9000000000005</v>
      </c>
      <c r="H969" s="3">
        <f t="shared" si="239"/>
        <v>208892.9</v>
      </c>
      <c r="I969" s="3">
        <f t="shared" si="239"/>
        <v>239659.80000000002</v>
      </c>
      <c r="J969" s="3">
        <f t="shared" si="239"/>
        <v>7946.3</v>
      </c>
      <c r="K969" s="3">
        <f t="shared" si="239"/>
        <v>247606.1</v>
      </c>
    </row>
    <row r="970" spans="1:11" x14ac:dyDescent="0.3">
      <c r="A970" s="5" t="s">
        <v>1269</v>
      </c>
      <c r="B970" s="6" t="s">
        <v>1270</v>
      </c>
      <c r="C970" s="4">
        <v>271149.99180000002</v>
      </c>
      <c r="D970" s="4">
        <v>25189.773109999998</v>
      </c>
      <c r="E970" s="4">
        <v>296339.76491000003</v>
      </c>
      <c r="F970" s="4">
        <v>200795</v>
      </c>
      <c r="G970" s="4">
        <v>8097.9000000000005</v>
      </c>
      <c r="H970" s="4">
        <v>208892.9</v>
      </c>
      <c r="I970" s="4">
        <v>239659.80000000002</v>
      </c>
      <c r="J970" s="4">
        <v>7946.3</v>
      </c>
      <c r="K970" s="4">
        <v>247606.1</v>
      </c>
    </row>
    <row r="971" spans="1:11" x14ac:dyDescent="0.3">
      <c r="A971" s="7" t="s">
        <v>1271</v>
      </c>
      <c r="B971" s="8" t="s">
        <v>1272</v>
      </c>
      <c r="C971" s="13">
        <f t="shared" ref="C971:K972" si="240">C972</f>
        <v>377564.44588999997</v>
      </c>
      <c r="D971" s="13">
        <f t="shared" si="240"/>
        <v>46650.583590000002</v>
      </c>
      <c r="E971" s="13">
        <f t="shared" si="240"/>
        <v>424215.02948000003</v>
      </c>
      <c r="F971" s="13">
        <f t="shared" si="240"/>
        <v>292478.3</v>
      </c>
      <c r="G971" s="13">
        <f t="shared" si="240"/>
        <v>1245.2</v>
      </c>
      <c r="H971" s="13">
        <f t="shared" si="240"/>
        <v>293723.5</v>
      </c>
      <c r="I971" s="13">
        <f t="shared" si="240"/>
        <v>351104.7</v>
      </c>
      <c r="J971" s="13">
        <f t="shared" si="240"/>
        <v>907.4</v>
      </c>
      <c r="K971" s="13">
        <f t="shared" si="240"/>
        <v>352012.10000000003</v>
      </c>
    </row>
    <row r="972" spans="1:11" ht="13.8" x14ac:dyDescent="0.3">
      <c r="A972" s="15" t="s">
        <v>1273</v>
      </c>
      <c r="B972" s="16" t="s">
        <v>1274</v>
      </c>
      <c r="C972" s="3">
        <f t="shared" si="240"/>
        <v>377564.44588999997</v>
      </c>
      <c r="D972" s="3">
        <f t="shared" si="240"/>
        <v>46650.583590000002</v>
      </c>
      <c r="E972" s="3">
        <f t="shared" si="240"/>
        <v>424215.02948000003</v>
      </c>
      <c r="F972" s="3">
        <f t="shared" si="240"/>
        <v>292478.3</v>
      </c>
      <c r="G972" s="3">
        <f t="shared" si="240"/>
        <v>1245.2</v>
      </c>
      <c r="H972" s="3">
        <f t="shared" si="240"/>
        <v>293723.5</v>
      </c>
      <c r="I972" s="3">
        <f t="shared" si="240"/>
        <v>351104.7</v>
      </c>
      <c r="J972" s="3">
        <f t="shared" si="240"/>
        <v>907.4</v>
      </c>
      <c r="K972" s="3">
        <f t="shared" si="240"/>
        <v>352012.10000000003</v>
      </c>
    </row>
    <row r="973" spans="1:11" x14ac:dyDescent="0.3">
      <c r="A973" s="5" t="s">
        <v>1275</v>
      </c>
      <c r="B973" s="6" t="s">
        <v>1276</v>
      </c>
      <c r="C973" s="4">
        <v>377564.44588999997</v>
      </c>
      <c r="D973" s="4">
        <v>46650.583590000002</v>
      </c>
      <c r="E973" s="4">
        <v>424215.02948000003</v>
      </c>
      <c r="F973" s="4">
        <v>292478.3</v>
      </c>
      <c r="G973" s="4">
        <v>1245.2</v>
      </c>
      <c r="H973" s="4">
        <v>293723.5</v>
      </c>
      <c r="I973" s="4">
        <v>351104.7</v>
      </c>
      <c r="J973" s="4">
        <v>907.4</v>
      </c>
      <c r="K973" s="4">
        <v>352012.10000000003</v>
      </c>
    </row>
    <row r="974" spans="1:11" x14ac:dyDescent="0.3">
      <c r="A974" s="7" t="s">
        <v>1277</v>
      </c>
      <c r="B974" s="8" t="s">
        <v>1278</v>
      </c>
      <c r="C974" s="13">
        <f t="shared" ref="C974:K975" si="241">C975</f>
        <v>336420.76762</v>
      </c>
      <c r="D974" s="13">
        <f t="shared" si="241"/>
        <v>123003.66666</v>
      </c>
      <c r="E974" s="13">
        <f t="shared" si="241"/>
        <v>459424.43427999999</v>
      </c>
      <c r="F974" s="13">
        <f t="shared" si="241"/>
        <v>229143.1</v>
      </c>
      <c r="G974" s="13">
        <f t="shared" si="241"/>
        <v>18709</v>
      </c>
      <c r="H974" s="13">
        <f t="shared" si="241"/>
        <v>247852.1</v>
      </c>
      <c r="I974" s="13">
        <f t="shared" si="241"/>
        <v>272558.2</v>
      </c>
      <c r="J974" s="13">
        <f t="shared" si="241"/>
        <v>18854.5</v>
      </c>
      <c r="K974" s="13">
        <f t="shared" si="241"/>
        <v>291412.7</v>
      </c>
    </row>
    <row r="975" spans="1:11" ht="13.8" x14ac:dyDescent="0.3">
      <c r="A975" s="15" t="s">
        <v>1279</v>
      </c>
      <c r="B975" s="16" t="s">
        <v>1280</v>
      </c>
      <c r="C975" s="3">
        <f t="shared" si="241"/>
        <v>336420.76762</v>
      </c>
      <c r="D975" s="3">
        <f t="shared" si="241"/>
        <v>123003.66666</v>
      </c>
      <c r="E975" s="3">
        <f t="shared" si="241"/>
        <v>459424.43427999999</v>
      </c>
      <c r="F975" s="3">
        <f t="shared" si="241"/>
        <v>229143.1</v>
      </c>
      <c r="G975" s="3">
        <f t="shared" si="241"/>
        <v>18709</v>
      </c>
      <c r="H975" s="3">
        <f t="shared" si="241"/>
        <v>247852.1</v>
      </c>
      <c r="I975" s="3">
        <f t="shared" si="241"/>
        <v>272558.2</v>
      </c>
      <c r="J975" s="3">
        <f t="shared" si="241"/>
        <v>18854.5</v>
      </c>
      <c r="K975" s="3">
        <f t="shared" si="241"/>
        <v>291412.7</v>
      </c>
    </row>
    <row r="976" spans="1:11" x14ac:dyDescent="0.3">
      <c r="A976" s="5" t="s">
        <v>1281</v>
      </c>
      <c r="B976" s="6" t="s">
        <v>1282</v>
      </c>
      <c r="C976" s="4">
        <v>336420.76762</v>
      </c>
      <c r="D976" s="4">
        <v>123003.66666</v>
      </c>
      <c r="E976" s="4">
        <v>459424.43427999999</v>
      </c>
      <c r="F976" s="4">
        <v>229143.1</v>
      </c>
      <c r="G976" s="4">
        <v>18709</v>
      </c>
      <c r="H976" s="4">
        <v>247852.1</v>
      </c>
      <c r="I976" s="4">
        <v>272558.2</v>
      </c>
      <c r="J976" s="4">
        <v>18854.5</v>
      </c>
      <c r="K976" s="4">
        <v>291412.7</v>
      </c>
    </row>
    <row r="977" spans="1:11" x14ac:dyDescent="0.3">
      <c r="A977" s="7" t="s">
        <v>1283</v>
      </c>
      <c r="B977" s="8" t="s">
        <v>1284</v>
      </c>
      <c r="C977" s="13">
        <f t="shared" ref="C977:K978" si="242">C978</f>
        <v>274613.64249</v>
      </c>
      <c r="D977" s="13">
        <f t="shared" si="242"/>
        <v>42996.33382</v>
      </c>
      <c r="E977" s="13">
        <f t="shared" si="242"/>
        <v>317609.97631</v>
      </c>
      <c r="F977" s="13">
        <f t="shared" si="242"/>
        <v>191595.6</v>
      </c>
      <c r="G977" s="13">
        <f t="shared" si="242"/>
        <v>11745.1</v>
      </c>
      <c r="H977" s="13">
        <f t="shared" si="242"/>
        <v>203340.7</v>
      </c>
      <c r="I977" s="13">
        <f t="shared" si="242"/>
        <v>228904.4</v>
      </c>
      <c r="J977" s="13">
        <f t="shared" si="242"/>
        <v>10066.9</v>
      </c>
      <c r="K977" s="13">
        <f t="shared" si="242"/>
        <v>238971.30000000002</v>
      </c>
    </row>
    <row r="978" spans="1:11" ht="13.8" x14ac:dyDescent="0.3">
      <c r="A978" s="15" t="s">
        <v>1285</v>
      </c>
      <c r="B978" s="16" t="s">
        <v>1286</v>
      </c>
      <c r="C978" s="3">
        <f t="shared" si="242"/>
        <v>274613.64249</v>
      </c>
      <c r="D978" s="3">
        <f t="shared" si="242"/>
        <v>42996.33382</v>
      </c>
      <c r="E978" s="3">
        <f t="shared" si="242"/>
        <v>317609.97631</v>
      </c>
      <c r="F978" s="3">
        <f t="shared" si="242"/>
        <v>191595.6</v>
      </c>
      <c r="G978" s="3">
        <f t="shared" si="242"/>
        <v>11745.1</v>
      </c>
      <c r="H978" s="3">
        <f t="shared" si="242"/>
        <v>203340.7</v>
      </c>
      <c r="I978" s="3">
        <f t="shared" si="242"/>
        <v>228904.4</v>
      </c>
      <c r="J978" s="3">
        <f t="shared" si="242"/>
        <v>10066.9</v>
      </c>
      <c r="K978" s="3">
        <f t="shared" si="242"/>
        <v>238971.30000000002</v>
      </c>
    </row>
    <row r="979" spans="1:11" x14ac:dyDescent="0.3">
      <c r="A979" s="5" t="s">
        <v>1287</v>
      </c>
      <c r="B979" s="6" t="s">
        <v>1288</v>
      </c>
      <c r="C979" s="4">
        <v>274613.64249</v>
      </c>
      <c r="D979" s="4">
        <v>42996.33382</v>
      </c>
      <c r="E979" s="4">
        <v>317609.97631</v>
      </c>
      <c r="F979" s="4">
        <v>191595.6</v>
      </c>
      <c r="G979" s="4">
        <v>11745.1</v>
      </c>
      <c r="H979" s="4">
        <v>203340.7</v>
      </c>
      <c r="I979" s="4">
        <v>228904.4</v>
      </c>
      <c r="J979" s="4">
        <v>10066.9</v>
      </c>
      <c r="K979" s="4">
        <v>238971.30000000002</v>
      </c>
    </row>
    <row r="980" spans="1:11" x14ac:dyDescent="0.3">
      <c r="A980" s="7" t="s">
        <v>1289</v>
      </c>
      <c r="B980" s="8" t="s">
        <v>1290</v>
      </c>
      <c r="C980" s="13">
        <f t="shared" ref="C980:K981" si="243">C981</f>
        <v>281592.69426000002</v>
      </c>
      <c r="D980" s="13">
        <f t="shared" si="243"/>
        <v>37031.829210000004</v>
      </c>
      <c r="E980" s="13">
        <f t="shared" si="243"/>
        <v>318624.52347000001</v>
      </c>
      <c r="F980" s="13">
        <f t="shared" si="243"/>
        <v>213882.9</v>
      </c>
      <c r="G980" s="13">
        <f t="shared" si="243"/>
        <v>2702.7000000000003</v>
      </c>
      <c r="H980" s="13">
        <f t="shared" si="243"/>
        <v>216585.60000000001</v>
      </c>
      <c r="I980" s="13">
        <f t="shared" si="243"/>
        <v>256529.1</v>
      </c>
      <c r="J980" s="13">
        <f t="shared" si="243"/>
        <v>5624.2</v>
      </c>
      <c r="K980" s="13">
        <f t="shared" si="243"/>
        <v>262153.3</v>
      </c>
    </row>
    <row r="981" spans="1:11" ht="13.8" x14ac:dyDescent="0.3">
      <c r="A981" s="15" t="s">
        <v>1291</v>
      </c>
      <c r="B981" s="16" t="s">
        <v>1292</v>
      </c>
      <c r="C981" s="3">
        <f t="shared" si="243"/>
        <v>281592.69426000002</v>
      </c>
      <c r="D981" s="3">
        <f t="shared" si="243"/>
        <v>37031.829210000004</v>
      </c>
      <c r="E981" s="3">
        <f t="shared" si="243"/>
        <v>318624.52347000001</v>
      </c>
      <c r="F981" s="3">
        <f t="shared" si="243"/>
        <v>213882.9</v>
      </c>
      <c r="G981" s="3">
        <f t="shared" si="243"/>
        <v>2702.7000000000003</v>
      </c>
      <c r="H981" s="3">
        <f t="shared" si="243"/>
        <v>216585.60000000001</v>
      </c>
      <c r="I981" s="3">
        <f t="shared" si="243"/>
        <v>256529.1</v>
      </c>
      <c r="J981" s="3">
        <f t="shared" si="243"/>
        <v>5624.2</v>
      </c>
      <c r="K981" s="3">
        <f t="shared" si="243"/>
        <v>262153.3</v>
      </c>
    </row>
    <row r="982" spans="1:11" x14ac:dyDescent="0.3">
      <c r="A982" s="5" t="s">
        <v>1293</v>
      </c>
      <c r="B982" s="6" t="s">
        <v>1294</v>
      </c>
      <c r="C982" s="4">
        <v>281592.69426000002</v>
      </c>
      <c r="D982" s="4">
        <v>37031.829210000004</v>
      </c>
      <c r="E982" s="4">
        <v>318624.52347000001</v>
      </c>
      <c r="F982" s="4">
        <v>213882.9</v>
      </c>
      <c r="G982" s="4">
        <v>2702.7000000000003</v>
      </c>
      <c r="H982" s="4">
        <v>216585.60000000001</v>
      </c>
      <c r="I982" s="4">
        <v>256529.1</v>
      </c>
      <c r="J982" s="4">
        <v>5624.2</v>
      </c>
      <c r="K982" s="4">
        <v>262153.3</v>
      </c>
    </row>
    <row r="983" spans="1:11" x14ac:dyDescent="0.3">
      <c r="A983" s="7" t="s">
        <v>1295</v>
      </c>
      <c r="B983" s="8" t="s">
        <v>1296</v>
      </c>
      <c r="C983" s="13">
        <f t="shared" ref="C983:K983" si="244">C984</f>
        <v>293592.12358999997</v>
      </c>
      <c r="D983" s="13">
        <f t="shared" si="244"/>
        <v>31652.889719999999</v>
      </c>
      <c r="E983" s="13">
        <f t="shared" si="244"/>
        <v>325245.01331000001</v>
      </c>
      <c r="F983" s="13">
        <f t="shared" si="244"/>
        <v>164250.70000000001</v>
      </c>
      <c r="G983" s="13">
        <f t="shared" si="244"/>
        <v>12239.800000000001</v>
      </c>
      <c r="H983" s="13">
        <f t="shared" si="244"/>
        <v>176490.5</v>
      </c>
      <c r="I983" s="13">
        <f t="shared" si="244"/>
        <v>194812.80000000002</v>
      </c>
      <c r="J983" s="13">
        <f t="shared" si="244"/>
        <v>11461.2</v>
      </c>
      <c r="K983" s="13">
        <f t="shared" si="244"/>
        <v>206274</v>
      </c>
    </row>
    <row r="984" spans="1:11" ht="15.6" customHeight="1" x14ac:dyDescent="0.3">
      <c r="A984" s="15" t="s">
        <v>1297</v>
      </c>
      <c r="B984" s="16" t="s">
        <v>1298</v>
      </c>
      <c r="C984" s="3">
        <f t="shared" ref="C984:K984" si="245">SUM(C985:C986)</f>
        <v>293592.12358999997</v>
      </c>
      <c r="D984" s="3">
        <f t="shared" si="245"/>
        <v>31652.889719999999</v>
      </c>
      <c r="E984" s="3">
        <f t="shared" si="245"/>
        <v>325245.01331000001</v>
      </c>
      <c r="F984" s="3">
        <f t="shared" si="245"/>
        <v>164250.70000000001</v>
      </c>
      <c r="G984" s="3">
        <f t="shared" si="245"/>
        <v>12239.800000000001</v>
      </c>
      <c r="H984" s="3">
        <f t="shared" si="245"/>
        <v>176490.5</v>
      </c>
      <c r="I984" s="3">
        <f t="shared" si="245"/>
        <v>194812.80000000002</v>
      </c>
      <c r="J984" s="3">
        <f t="shared" si="245"/>
        <v>11461.2</v>
      </c>
      <c r="K984" s="3">
        <f t="shared" si="245"/>
        <v>206274</v>
      </c>
    </row>
    <row r="985" spans="1:11" x14ac:dyDescent="0.3">
      <c r="A985" s="5" t="s">
        <v>1299</v>
      </c>
      <c r="B985" s="6" t="s">
        <v>1300</v>
      </c>
      <c r="C985" s="4">
        <v>281568.11619999999</v>
      </c>
      <c r="D985" s="4">
        <v>31652.889719999999</v>
      </c>
      <c r="E985" s="4">
        <v>313221.00592000003</v>
      </c>
      <c r="F985" s="4">
        <v>164250.70000000001</v>
      </c>
      <c r="G985" s="4">
        <v>12239.800000000001</v>
      </c>
      <c r="H985" s="4">
        <v>176490.5</v>
      </c>
      <c r="I985" s="4">
        <v>194812.80000000002</v>
      </c>
      <c r="J985" s="4">
        <v>11461.2</v>
      </c>
      <c r="K985" s="4">
        <v>206274</v>
      </c>
    </row>
    <row r="986" spans="1:11" ht="39.6" x14ac:dyDescent="0.3">
      <c r="A986" s="5" t="s">
        <v>1578</v>
      </c>
      <c r="B986" s="6" t="s">
        <v>1579</v>
      </c>
      <c r="C986" s="4">
        <v>12024.007390000001</v>
      </c>
      <c r="D986" s="4">
        <v>0</v>
      </c>
      <c r="E986" s="4">
        <v>12024.007390000001</v>
      </c>
      <c r="F986" s="4"/>
      <c r="G986" s="4"/>
      <c r="H986" s="4"/>
      <c r="I986" s="4"/>
      <c r="J986" s="4"/>
      <c r="K986" s="4"/>
    </row>
    <row r="987" spans="1:11" x14ac:dyDescent="0.3">
      <c r="A987" s="7" t="s">
        <v>1301</v>
      </c>
      <c r="B987" s="8" t="s">
        <v>1302</v>
      </c>
      <c r="C987" s="13">
        <f t="shared" ref="C987:K987" si="246">C988</f>
        <v>455429.33104000002</v>
      </c>
      <c r="D987" s="13">
        <f t="shared" si="246"/>
        <v>43249.456920000004</v>
      </c>
      <c r="E987" s="13">
        <f t="shared" si="246"/>
        <v>498678.78795999999</v>
      </c>
      <c r="F987" s="13">
        <f t="shared" si="246"/>
        <v>306337.8</v>
      </c>
      <c r="G987" s="13">
        <f t="shared" si="246"/>
        <v>9533.2000000000007</v>
      </c>
      <c r="H987" s="13">
        <f t="shared" si="246"/>
        <v>315871</v>
      </c>
      <c r="I987" s="13">
        <f t="shared" si="246"/>
        <v>364714.5</v>
      </c>
      <c r="J987" s="13">
        <f t="shared" si="246"/>
        <v>11770.2</v>
      </c>
      <c r="K987" s="13">
        <f t="shared" si="246"/>
        <v>376484.7</v>
      </c>
    </row>
    <row r="988" spans="1:11" ht="13.8" x14ac:dyDescent="0.3">
      <c r="A988" s="15" t="s">
        <v>1303</v>
      </c>
      <c r="B988" s="16" t="s">
        <v>1304</v>
      </c>
      <c r="C988" s="3">
        <f t="shared" ref="C988:K988" si="247">SUM(C989:C990)</f>
        <v>455429.33104000002</v>
      </c>
      <c r="D988" s="3">
        <f t="shared" si="247"/>
        <v>43249.456920000004</v>
      </c>
      <c r="E988" s="3">
        <f t="shared" si="247"/>
        <v>498678.78795999999</v>
      </c>
      <c r="F988" s="3">
        <f t="shared" si="247"/>
        <v>306337.8</v>
      </c>
      <c r="G988" s="3">
        <f t="shared" si="247"/>
        <v>9533.2000000000007</v>
      </c>
      <c r="H988" s="3">
        <f t="shared" si="247"/>
        <v>315871</v>
      </c>
      <c r="I988" s="3">
        <f t="shared" si="247"/>
        <v>364714.5</v>
      </c>
      <c r="J988" s="3">
        <f t="shared" si="247"/>
        <v>11770.2</v>
      </c>
      <c r="K988" s="3">
        <f t="shared" si="247"/>
        <v>376484.7</v>
      </c>
    </row>
    <row r="989" spans="1:11" x14ac:dyDescent="0.3">
      <c r="A989" s="5" t="s">
        <v>1305</v>
      </c>
      <c r="B989" s="6" t="s">
        <v>1306</v>
      </c>
      <c r="C989" s="4">
        <v>452429.33104000002</v>
      </c>
      <c r="D989" s="4">
        <v>43249.456920000004</v>
      </c>
      <c r="E989" s="4">
        <v>495678.78795999999</v>
      </c>
      <c r="F989" s="4">
        <v>306337.8</v>
      </c>
      <c r="G989" s="4">
        <v>9533.2000000000007</v>
      </c>
      <c r="H989" s="4">
        <v>315871</v>
      </c>
      <c r="I989" s="4">
        <v>364714.5</v>
      </c>
      <c r="J989" s="4">
        <v>11770.2</v>
      </c>
      <c r="K989" s="4">
        <v>376484.7</v>
      </c>
    </row>
    <row r="990" spans="1:11" ht="52.8" x14ac:dyDescent="0.3">
      <c r="A990" s="5" t="s">
        <v>1580</v>
      </c>
      <c r="B990" s="6" t="s">
        <v>1581</v>
      </c>
      <c r="C990" s="4">
        <v>3000</v>
      </c>
      <c r="D990" s="4">
        <v>0</v>
      </c>
      <c r="E990" s="4">
        <v>3000</v>
      </c>
      <c r="F990" s="4"/>
      <c r="G990" s="4"/>
      <c r="H990" s="4"/>
      <c r="I990" s="4"/>
      <c r="J990" s="4"/>
      <c r="K990" s="4"/>
    </row>
    <row r="991" spans="1:11" x14ac:dyDescent="0.3">
      <c r="A991" s="7" t="s">
        <v>1307</v>
      </c>
      <c r="B991" s="8" t="s">
        <v>1308</v>
      </c>
      <c r="C991" s="13">
        <f t="shared" ref="C991:K992" si="248">C992</f>
        <v>263464.46724999999</v>
      </c>
      <c r="D991" s="13">
        <f t="shared" si="248"/>
        <v>14226.806369999998</v>
      </c>
      <c r="E991" s="13">
        <f t="shared" si="248"/>
        <v>277691.27361999999</v>
      </c>
      <c r="F991" s="13">
        <f t="shared" si="248"/>
        <v>209141.2</v>
      </c>
      <c r="G991" s="13">
        <f t="shared" si="248"/>
        <v>2920.9</v>
      </c>
      <c r="H991" s="13">
        <f t="shared" si="248"/>
        <v>212062.1</v>
      </c>
      <c r="I991" s="13">
        <f t="shared" si="248"/>
        <v>250681.80000000002</v>
      </c>
      <c r="J991" s="13">
        <f t="shared" si="248"/>
        <v>3385.6</v>
      </c>
      <c r="K991" s="13">
        <f t="shared" si="248"/>
        <v>254067.4</v>
      </c>
    </row>
    <row r="992" spans="1:11" ht="13.8" x14ac:dyDescent="0.3">
      <c r="A992" s="15" t="s">
        <v>1309</v>
      </c>
      <c r="B992" s="16" t="s">
        <v>1310</v>
      </c>
      <c r="C992" s="3">
        <f t="shared" si="248"/>
        <v>263464.46724999999</v>
      </c>
      <c r="D992" s="3">
        <f t="shared" si="248"/>
        <v>14226.806369999998</v>
      </c>
      <c r="E992" s="3">
        <f t="shared" si="248"/>
        <v>277691.27361999999</v>
      </c>
      <c r="F992" s="3">
        <f t="shared" si="248"/>
        <v>209141.2</v>
      </c>
      <c r="G992" s="3">
        <f t="shared" si="248"/>
        <v>2920.9</v>
      </c>
      <c r="H992" s="3">
        <f t="shared" si="248"/>
        <v>212062.1</v>
      </c>
      <c r="I992" s="3">
        <f t="shared" si="248"/>
        <v>250681.80000000002</v>
      </c>
      <c r="J992" s="3">
        <f t="shared" si="248"/>
        <v>3385.6</v>
      </c>
      <c r="K992" s="3">
        <f t="shared" si="248"/>
        <v>254067.4</v>
      </c>
    </row>
    <row r="993" spans="1:11" x14ac:dyDescent="0.3">
      <c r="A993" s="5" t="s">
        <v>1311</v>
      </c>
      <c r="B993" s="6" t="s">
        <v>1312</v>
      </c>
      <c r="C993" s="4">
        <v>263464.46724999999</v>
      </c>
      <c r="D993" s="4">
        <v>14226.806369999998</v>
      </c>
      <c r="E993" s="4">
        <v>277691.27361999999</v>
      </c>
      <c r="F993" s="4">
        <v>209141.2</v>
      </c>
      <c r="G993" s="4">
        <v>2920.9</v>
      </c>
      <c r="H993" s="4">
        <v>212062.1</v>
      </c>
      <c r="I993" s="4">
        <v>250681.80000000002</v>
      </c>
      <c r="J993" s="4">
        <v>3385.6</v>
      </c>
      <c r="K993" s="4">
        <v>254067.4</v>
      </c>
    </row>
    <row r="994" spans="1:11" x14ac:dyDescent="0.3">
      <c r="A994" s="7" t="s">
        <v>1313</v>
      </c>
      <c r="B994" s="8" t="s">
        <v>1314</v>
      </c>
      <c r="C994" s="13">
        <f t="shared" ref="C994:K995" si="249">C995</f>
        <v>281730.32773000002</v>
      </c>
      <c r="D994" s="13">
        <f t="shared" si="249"/>
        <v>25463.899949999999</v>
      </c>
      <c r="E994" s="13">
        <f t="shared" si="249"/>
        <v>307194.22768000001</v>
      </c>
      <c r="F994" s="13">
        <f t="shared" si="249"/>
        <v>182230.39999999999</v>
      </c>
      <c r="G994" s="13">
        <f t="shared" si="249"/>
        <v>991.5</v>
      </c>
      <c r="H994" s="13">
        <f t="shared" si="249"/>
        <v>183221.9</v>
      </c>
      <c r="I994" s="13">
        <f t="shared" si="249"/>
        <v>217003</v>
      </c>
      <c r="J994" s="13">
        <f t="shared" si="249"/>
        <v>950.5</v>
      </c>
      <c r="K994" s="13">
        <f t="shared" si="249"/>
        <v>217953.5</v>
      </c>
    </row>
    <row r="995" spans="1:11" ht="13.8" x14ac:dyDescent="0.3">
      <c r="A995" s="15" t="s">
        <v>1315</v>
      </c>
      <c r="B995" s="16" t="s">
        <v>1316</v>
      </c>
      <c r="C995" s="3">
        <f t="shared" si="249"/>
        <v>281730.32773000002</v>
      </c>
      <c r="D995" s="3">
        <f t="shared" si="249"/>
        <v>25463.899949999999</v>
      </c>
      <c r="E995" s="3">
        <f t="shared" si="249"/>
        <v>307194.22768000001</v>
      </c>
      <c r="F995" s="3">
        <f t="shared" si="249"/>
        <v>182230.39999999999</v>
      </c>
      <c r="G995" s="3">
        <f t="shared" si="249"/>
        <v>991.5</v>
      </c>
      <c r="H995" s="3">
        <f t="shared" si="249"/>
        <v>183221.9</v>
      </c>
      <c r="I995" s="3">
        <f t="shared" si="249"/>
        <v>217003</v>
      </c>
      <c r="J995" s="3">
        <f t="shared" si="249"/>
        <v>950.5</v>
      </c>
      <c r="K995" s="3">
        <f t="shared" si="249"/>
        <v>217953.5</v>
      </c>
    </row>
    <row r="996" spans="1:11" x14ac:dyDescent="0.3">
      <c r="A996" s="5" t="s">
        <v>1317</v>
      </c>
      <c r="B996" s="6" t="s">
        <v>1318</v>
      </c>
      <c r="C996" s="4">
        <v>281730.32773000002</v>
      </c>
      <c r="D996" s="4">
        <v>25463.899949999999</v>
      </c>
      <c r="E996" s="4">
        <v>307194.22768000001</v>
      </c>
      <c r="F996" s="4">
        <v>182230.39999999999</v>
      </c>
      <c r="G996" s="4">
        <v>991.5</v>
      </c>
      <c r="H996" s="4">
        <v>183221.9</v>
      </c>
      <c r="I996" s="4">
        <v>217003</v>
      </c>
      <c r="J996" s="4">
        <v>950.5</v>
      </c>
      <c r="K996" s="4">
        <v>217953.5</v>
      </c>
    </row>
    <row r="997" spans="1:11" x14ac:dyDescent="0.3">
      <c r="A997" s="7" t="s">
        <v>1319</v>
      </c>
      <c r="B997" s="8" t="s">
        <v>1320</v>
      </c>
      <c r="C997" s="13">
        <f t="shared" ref="C997:K998" si="250">C998</f>
        <v>295585.65723000001</v>
      </c>
      <c r="D997" s="13">
        <f t="shared" si="250"/>
        <v>58172.152390000003</v>
      </c>
      <c r="E997" s="13">
        <f t="shared" si="250"/>
        <v>353757.80962000001</v>
      </c>
      <c r="F997" s="13">
        <f t="shared" si="250"/>
        <v>207150.4</v>
      </c>
      <c r="G997" s="13">
        <f t="shared" si="250"/>
        <v>6356.8</v>
      </c>
      <c r="H997" s="13">
        <f t="shared" si="250"/>
        <v>213507.20000000001</v>
      </c>
      <c r="I997" s="13">
        <f t="shared" si="250"/>
        <v>245919.30000000002</v>
      </c>
      <c r="J997" s="13">
        <f t="shared" si="250"/>
        <v>7548.1</v>
      </c>
      <c r="K997" s="13">
        <f t="shared" si="250"/>
        <v>253467.4</v>
      </c>
    </row>
    <row r="998" spans="1:11" ht="13.8" x14ac:dyDescent="0.3">
      <c r="A998" s="15" t="s">
        <v>1321</v>
      </c>
      <c r="B998" s="16" t="s">
        <v>1322</v>
      </c>
      <c r="C998" s="3">
        <f t="shared" si="250"/>
        <v>295585.65723000001</v>
      </c>
      <c r="D998" s="3">
        <f t="shared" si="250"/>
        <v>58172.152390000003</v>
      </c>
      <c r="E998" s="3">
        <f t="shared" si="250"/>
        <v>353757.80962000001</v>
      </c>
      <c r="F998" s="3">
        <f t="shared" si="250"/>
        <v>207150.4</v>
      </c>
      <c r="G998" s="3">
        <f t="shared" si="250"/>
        <v>6356.8</v>
      </c>
      <c r="H998" s="3">
        <f t="shared" si="250"/>
        <v>213507.20000000001</v>
      </c>
      <c r="I998" s="3">
        <f t="shared" si="250"/>
        <v>245919.30000000002</v>
      </c>
      <c r="J998" s="3">
        <f t="shared" si="250"/>
        <v>7548.1</v>
      </c>
      <c r="K998" s="3">
        <f t="shared" si="250"/>
        <v>253467.4</v>
      </c>
    </row>
    <row r="999" spans="1:11" x14ac:dyDescent="0.3">
      <c r="A999" s="5" t="s">
        <v>1323</v>
      </c>
      <c r="B999" s="6" t="s">
        <v>1324</v>
      </c>
      <c r="C999" s="4">
        <v>295585.65723000001</v>
      </c>
      <c r="D999" s="4">
        <v>58172.152390000003</v>
      </c>
      <c r="E999" s="4">
        <v>353757.80962000001</v>
      </c>
      <c r="F999" s="4">
        <v>207150.4</v>
      </c>
      <c r="G999" s="4">
        <v>6356.8</v>
      </c>
      <c r="H999" s="4">
        <v>213507.20000000001</v>
      </c>
      <c r="I999" s="4">
        <v>245919.30000000002</v>
      </c>
      <c r="J999" s="4">
        <v>7548.1</v>
      </c>
      <c r="K999" s="4">
        <v>253467.4</v>
      </c>
    </row>
    <row r="1000" spans="1:11" x14ac:dyDescent="0.3">
      <c r="A1000" s="7" t="s">
        <v>1325</v>
      </c>
      <c r="B1000" s="8" t="s">
        <v>1326</v>
      </c>
      <c r="C1000" s="13">
        <f t="shared" ref="C1000:K1000" si="251">C1001</f>
        <v>644771.57767999999</v>
      </c>
      <c r="D1000" s="13">
        <f t="shared" si="251"/>
        <v>20732.484680000001</v>
      </c>
      <c r="E1000" s="13">
        <f t="shared" si="251"/>
        <v>665504.06235999998</v>
      </c>
      <c r="F1000" s="13">
        <f t="shared" si="251"/>
        <v>167004.5</v>
      </c>
      <c r="G1000" s="13">
        <f t="shared" si="251"/>
        <v>9535</v>
      </c>
      <c r="H1000" s="13">
        <f t="shared" si="251"/>
        <v>176539.5</v>
      </c>
      <c r="I1000" s="13">
        <f t="shared" si="251"/>
        <v>199578</v>
      </c>
      <c r="J1000" s="13">
        <f t="shared" si="251"/>
        <v>14318.800000000001</v>
      </c>
      <c r="K1000" s="13">
        <f t="shared" si="251"/>
        <v>213896.80000000002</v>
      </c>
    </row>
    <row r="1001" spans="1:11" ht="13.8" x14ac:dyDescent="0.3">
      <c r="A1001" s="15" t="s">
        <v>1327</v>
      </c>
      <c r="B1001" s="16" t="s">
        <v>1328</v>
      </c>
      <c r="C1001" s="3">
        <f t="shared" ref="C1001:K1001" si="252">SUM(C1002:C1003)</f>
        <v>644771.57767999999</v>
      </c>
      <c r="D1001" s="3">
        <f t="shared" si="252"/>
        <v>20732.484680000001</v>
      </c>
      <c r="E1001" s="3">
        <f t="shared" si="252"/>
        <v>665504.06235999998</v>
      </c>
      <c r="F1001" s="3">
        <f t="shared" si="252"/>
        <v>167004.5</v>
      </c>
      <c r="G1001" s="3">
        <f t="shared" si="252"/>
        <v>9535</v>
      </c>
      <c r="H1001" s="3">
        <f t="shared" si="252"/>
        <v>176539.5</v>
      </c>
      <c r="I1001" s="3">
        <f t="shared" si="252"/>
        <v>199578</v>
      </c>
      <c r="J1001" s="3">
        <f t="shared" si="252"/>
        <v>14318.800000000001</v>
      </c>
      <c r="K1001" s="3">
        <f t="shared" si="252"/>
        <v>213896.80000000002</v>
      </c>
    </row>
    <row r="1002" spans="1:11" x14ac:dyDescent="0.3">
      <c r="A1002" s="5" t="s">
        <v>1329</v>
      </c>
      <c r="B1002" s="6" t="s">
        <v>1330</v>
      </c>
      <c r="C1002" s="4">
        <v>205476.66235</v>
      </c>
      <c r="D1002" s="4">
        <v>20732.484680000001</v>
      </c>
      <c r="E1002" s="4">
        <v>226209.14702999999</v>
      </c>
      <c r="F1002" s="4">
        <v>167004.5</v>
      </c>
      <c r="G1002" s="4">
        <v>9535</v>
      </c>
      <c r="H1002" s="4">
        <v>176539.5</v>
      </c>
      <c r="I1002" s="4">
        <v>199578</v>
      </c>
      <c r="J1002" s="4">
        <v>14318.800000000001</v>
      </c>
      <c r="K1002" s="4">
        <v>213896.80000000002</v>
      </c>
    </row>
    <row r="1003" spans="1:11" ht="39.6" x14ac:dyDescent="0.3">
      <c r="A1003" s="5" t="s">
        <v>1582</v>
      </c>
      <c r="B1003" s="6" t="s">
        <v>1396</v>
      </c>
      <c r="C1003" s="4">
        <v>439294.91532999999</v>
      </c>
      <c r="D1003" s="4">
        <v>0</v>
      </c>
      <c r="E1003" s="4">
        <v>439294.91532999999</v>
      </c>
      <c r="F1003" s="4"/>
      <c r="G1003" s="4"/>
      <c r="H1003" s="4"/>
      <c r="I1003" s="4"/>
      <c r="J1003" s="4"/>
      <c r="K1003" s="4"/>
    </row>
    <row r="1004" spans="1:11" x14ac:dyDescent="0.3">
      <c r="A1004" s="7" t="s">
        <v>1331</v>
      </c>
      <c r="B1004" s="8" t="s">
        <v>1332</v>
      </c>
      <c r="C1004" s="13">
        <f t="shared" ref="C1004:K1005" si="253">C1005</f>
        <v>298854.723</v>
      </c>
      <c r="D1004" s="13">
        <f t="shared" si="253"/>
        <v>27829.138709999999</v>
      </c>
      <c r="E1004" s="13">
        <f t="shared" si="253"/>
        <v>326683.86170999997</v>
      </c>
      <c r="F1004" s="13">
        <f t="shared" si="253"/>
        <v>222541.7</v>
      </c>
      <c r="G1004" s="13">
        <f t="shared" si="253"/>
        <v>57916</v>
      </c>
      <c r="H1004" s="13">
        <f t="shared" si="253"/>
        <v>280457.7</v>
      </c>
      <c r="I1004" s="13">
        <f t="shared" si="253"/>
        <v>264427.2</v>
      </c>
      <c r="J1004" s="13">
        <f t="shared" si="253"/>
        <v>60035</v>
      </c>
      <c r="K1004" s="13">
        <f t="shared" si="253"/>
        <v>324462.2</v>
      </c>
    </row>
    <row r="1005" spans="1:11" ht="13.8" x14ac:dyDescent="0.3">
      <c r="A1005" s="15" t="s">
        <v>1333</v>
      </c>
      <c r="B1005" s="16" t="s">
        <v>1334</v>
      </c>
      <c r="C1005" s="3">
        <f t="shared" si="253"/>
        <v>298854.723</v>
      </c>
      <c r="D1005" s="3">
        <f t="shared" si="253"/>
        <v>27829.138709999999</v>
      </c>
      <c r="E1005" s="3">
        <f t="shared" si="253"/>
        <v>326683.86170999997</v>
      </c>
      <c r="F1005" s="3">
        <f t="shared" si="253"/>
        <v>222541.7</v>
      </c>
      <c r="G1005" s="3">
        <f t="shared" si="253"/>
        <v>57916</v>
      </c>
      <c r="H1005" s="3">
        <f t="shared" si="253"/>
        <v>280457.7</v>
      </c>
      <c r="I1005" s="3">
        <f t="shared" si="253"/>
        <v>264427.2</v>
      </c>
      <c r="J1005" s="3">
        <f t="shared" si="253"/>
        <v>60035</v>
      </c>
      <c r="K1005" s="3">
        <f t="shared" si="253"/>
        <v>324462.2</v>
      </c>
    </row>
    <row r="1006" spans="1:11" x14ac:dyDescent="0.3">
      <c r="A1006" s="5" t="s">
        <v>1335</v>
      </c>
      <c r="B1006" s="6" t="s">
        <v>1336</v>
      </c>
      <c r="C1006" s="4">
        <v>298854.723</v>
      </c>
      <c r="D1006" s="4">
        <v>27829.138709999999</v>
      </c>
      <c r="E1006" s="4">
        <v>326683.86170999997</v>
      </c>
      <c r="F1006" s="4">
        <v>222541.7</v>
      </c>
      <c r="G1006" s="4">
        <v>57916</v>
      </c>
      <c r="H1006" s="4">
        <v>280457.7</v>
      </c>
      <c r="I1006" s="4">
        <v>264427.2</v>
      </c>
      <c r="J1006" s="4">
        <v>60035</v>
      </c>
      <c r="K1006" s="4">
        <v>324462.2</v>
      </c>
    </row>
    <row r="1007" spans="1:11" x14ac:dyDescent="0.3">
      <c r="A1007" s="7" t="s">
        <v>1337</v>
      </c>
      <c r="B1007" s="8" t="s">
        <v>1338</v>
      </c>
      <c r="C1007" s="13">
        <f t="shared" ref="C1007:K1008" si="254">C1008</f>
        <v>54919.699139999997</v>
      </c>
      <c r="D1007" s="13">
        <f t="shared" si="254"/>
        <v>1720.71929</v>
      </c>
      <c r="E1007" s="13">
        <f t="shared" si="254"/>
        <v>56640.418429999998</v>
      </c>
      <c r="F1007" s="13">
        <f t="shared" si="254"/>
        <v>73441</v>
      </c>
      <c r="G1007" s="13">
        <f t="shared" si="254"/>
        <v>861.7</v>
      </c>
      <c r="H1007" s="13">
        <f t="shared" si="254"/>
        <v>74302.7</v>
      </c>
      <c r="I1007" s="13">
        <f t="shared" si="254"/>
        <v>75913</v>
      </c>
      <c r="J1007" s="13">
        <f t="shared" si="254"/>
        <v>943.6</v>
      </c>
      <c r="K1007" s="13">
        <f t="shared" si="254"/>
        <v>76856.600000000006</v>
      </c>
    </row>
    <row r="1008" spans="1:11" ht="13.8" x14ac:dyDescent="0.3">
      <c r="A1008" s="15" t="s">
        <v>1339</v>
      </c>
      <c r="B1008" s="16" t="s">
        <v>1340</v>
      </c>
      <c r="C1008" s="3">
        <f t="shared" si="254"/>
        <v>54919.699139999997</v>
      </c>
      <c r="D1008" s="3">
        <f t="shared" si="254"/>
        <v>1720.71929</v>
      </c>
      <c r="E1008" s="3">
        <f t="shared" si="254"/>
        <v>56640.418429999998</v>
      </c>
      <c r="F1008" s="3">
        <f t="shared" si="254"/>
        <v>73441</v>
      </c>
      <c r="G1008" s="3">
        <f t="shared" si="254"/>
        <v>861.7</v>
      </c>
      <c r="H1008" s="3">
        <f t="shared" si="254"/>
        <v>74302.7</v>
      </c>
      <c r="I1008" s="3">
        <f t="shared" si="254"/>
        <v>75913</v>
      </c>
      <c r="J1008" s="3">
        <f t="shared" si="254"/>
        <v>943.6</v>
      </c>
      <c r="K1008" s="3">
        <f t="shared" si="254"/>
        <v>76856.600000000006</v>
      </c>
    </row>
    <row r="1009" spans="1:11" ht="26.4" x14ac:dyDescent="0.3">
      <c r="A1009" s="5" t="s">
        <v>1341</v>
      </c>
      <c r="B1009" s="6" t="s">
        <v>1342</v>
      </c>
      <c r="C1009" s="4">
        <v>54919.699139999997</v>
      </c>
      <c r="D1009" s="4">
        <v>1720.71929</v>
      </c>
      <c r="E1009" s="4">
        <v>56640.418429999998</v>
      </c>
      <c r="F1009" s="4">
        <v>73441</v>
      </c>
      <c r="G1009" s="4">
        <v>861.7</v>
      </c>
      <c r="H1009" s="4">
        <v>74302.7</v>
      </c>
      <c r="I1009" s="4">
        <v>75913</v>
      </c>
      <c r="J1009" s="4">
        <v>943.6</v>
      </c>
      <c r="K1009" s="4">
        <v>76856.600000000006</v>
      </c>
    </row>
  </sheetData>
  <mergeCells count="6">
    <mergeCell ref="A1:K1"/>
    <mergeCell ref="A2:A3"/>
    <mergeCell ref="B2:B3"/>
    <mergeCell ref="C2:E2"/>
    <mergeCell ref="F2:H2"/>
    <mergeCell ref="I2:K2"/>
  </mergeCells>
  <printOptions horizontalCentered="1"/>
  <pageMargins left="0.19685039370078741" right="0" top="0.39370078740157483" bottom="0.19685039370078741" header="0.31496062992125984" footer="0.11811023622047245"/>
  <pageSetup paperSize="256" scale="66" fitToHeight="0" orientation="landscape" r:id="rId1"/>
  <rowBreaks count="14" manualBreakCount="14">
    <brk id="49" max="10" man="1"/>
    <brk id="278" max="10" man="1"/>
    <brk id="392" max="10" man="1"/>
    <brk id="412" max="10" man="1"/>
    <brk id="518" max="10" man="1"/>
    <brk id="547" max="10" man="1"/>
    <brk id="571" max="10" man="1"/>
    <brk id="666" max="10" man="1"/>
    <brk id="755" max="10" man="1"/>
    <brk id="779" max="10" man="1"/>
    <brk id="810" max="10" man="1"/>
    <brk id="838" max="10" man="1"/>
    <brk id="891" max="10" man="1"/>
    <brk id="9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14.09.2021 (ост)</vt:lpstr>
      <vt:lpstr>'14.09.2021 (ост)'!Заголовки_для_друку</vt:lpstr>
      <vt:lpstr>'14.09.2021 (ост)'!Область_друку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Диченко Алла Миколаївна</dc:creator>
  <cp:lastModifiedBy>Грабарчук Галина Миколаївна</cp:lastModifiedBy>
  <cp:lastPrinted>2021-09-14T16:22:52Z</cp:lastPrinted>
  <dcterms:created xsi:type="dcterms:W3CDTF">2020-08-31T09:54:11Z</dcterms:created>
  <dcterms:modified xsi:type="dcterms:W3CDTF">2021-09-14T16:36:28Z</dcterms:modified>
</cp:coreProperties>
</file>