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slyanicyn\Desktop\Супрун\"/>
    </mc:Choice>
  </mc:AlternateContent>
  <bookViews>
    <workbookView xWindow="0" yWindow="0" windowWidth="13830" windowHeight="9810"/>
  </bookViews>
  <sheets>
    <sheet name="Аркуш1 (2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9" i="2" l="1"/>
  <c r="B118" i="2" s="1"/>
  <c r="B116" i="2"/>
  <c r="B112" i="2"/>
  <c r="B104" i="2"/>
  <c r="B98" i="2"/>
  <c r="B96" i="2"/>
  <c r="B93" i="2"/>
  <c r="B81" i="2"/>
  <c r="B77" i="2"/>
  <c r="B72" i="2"/>
  <c r="B71" i="2" s="1"/>
  <c r="B69" i="2"/>
  <c r="B67" i="2"/>
  <c r="B65" i="2"/>
  <c r="B56" i="2"/>
  <c r="B50" i="2"/>
  <c r="B43" i="2"/>
  <c r="B35" i="2"/>
  <c r="B31" i="2"/>
  <c r="B30" i="2" s="1"/>
  <c r="B23" i="2"/>
  <c r="B22" i="2" s="1"/>
  <c r="B20" i="2"/>
  <c r="B9" i="2"/>
  <c r="B103" i="2" l="1"/>
  <c r="B102" i="2" s="1"/>
  <c r="B64" i="2"/>
  <c r="B95" i="2"/>
  <c r="B76" i="2"/>
  <c r="B75" i="2" s="1"/>
  <c r="B8" i="2"/>
  <c r="B7" i="2" s="1"/>
  <c r="B34" i="2"/>
  <c r="B33" i="2" s="1"/>
  <c r="B74" i="2" l="1"/>
  <c r="B6" i="2"/>
  <c r="B5" i="2" l="1"/>
</calcChain>
</file>

<file path=xl/sharedStrings.xml><?xml version="1.0" encoding="utf-8"?>
<sst xmlns="http://schemas.openxmlformats.org/spreadsheetml/2006/main" count="119" uniqueCount="79">
  <si>
    <t>Внутрішній борг</t>
  </si>
  <si>
    <t>410000</t>
  </si>
  <si>
    <t>1. Заборгованість за випущеними цінними паперами на внутрішньому ринку</t>
  </si>
  <si>
    <t>ОВДП 2013</t>
  </si>
  <si>
    <t>ОВДП 2014</t>
  </si>
  <si>
    <t>ОВДП 2015</t>
  </si>
  <si>
    <t>ОВДП 2016</t>
  </si>
  <si>
    <t>ОВДП 2017</t>
  </si>
  <si>
    <t>ОВДП 2018</t>
  </si>
  <si>
    <t>ОВДП 2019</t>
  </si>
  <si>
    <t>ОВДП 2020</t>
  </si>
  <si>
    <t>ОВДП 2021</t>
  </si>
  <si>
    <t>Прогнозні ОВДП 2021</t>
  </si>
  <si>
    <t>Прогнозні ОВДП 2022</t>
  </si>
  <si>
    <t>2. Заборгованість перед банківськими та іншими фінансовими установами</t>
  </si>
  <si>
    <t>NBU</t>
  </si>
  <si>
    <t>420000</t>
  </si>
  <si>
    <t>430000</t>
  </si>
  <si>
    <t>Зовнішній борг</t>
  </si>
  <si>
    <t>510000</t>
  </si>
  <si>
    <t>1. Заборгованість за позиками, одержаними від міжнародних фінансових організацій</t>
  </si>
  <si>
    <t>ЄБРР</t>
  </si>
  <si>
    <t>ЄІБ</t>
  </si>
  <si>
    <t>ЄС</t>
  </si>
  <si>
    <t>МБРР</t>
  </si>
  <si>
    <t>МВФ</t>
  </si>
  <si>
    <t>НЕФКО</t>
  </si>
  <si>
    <t>ФТЧ (МБРР)</t>
  </si>
  <si>
    <t>2. Заборгованість за позиками, одержаними від органів управління іноземних держав</t>
  </si>
  <si>
    <t>KfW</t>
  </si>
  <si>
    <t>Інші кредитори</t>
  </si>
  <si>
    <t>Росія</t>
  </si>
  <si>
    <t>Уряд Польщі</t>
  </si>
  <si>
    <t>Уряд Угорщини</t>
  </si>
  <si>
    <t>Уряд Франції</t>
  </si>
  <si>
    <t>ЯАМС</t>
  </si>
  <si>
    <t>3. Заборгованість за позиками, одержаними від іноземних комерційних банків, інших іноземних фінансових установ</t>
  </si>
  <si>
    <t>Cargill</t>
  </si>
  <si>
    <t>Chase Manhattan S.A.</t>
  </si>
  <si>
    <t>Credit Agricole Corporate and Investment Bank</t>
  </si>
  <si>
    <t>Deutsche Bank, London Branch</t>
  </si>
  <si>
    <t>Департамент з гарантування експортних кредитів</t>
  </si>
  <si>
    <t>4. Заборгованість за випущеними цінними паперами на зовнішньому ринку</t>
  </si>
  <si>
    <t>ОЗДП 2015 року</t>
  </si>
  <si>
    <t>ОЗДП 2017 року</t>
  </si>
  <si>
    <t>ОЗДП 2018 року</t>
  </si>
  <si>
    <t>ОЗДП 2019 року</t>
  </si>
  <si>
    <t>ОЗДП 2020 року</t>
  </si>
  <si>
    <t>ОЗДП 2021 року</t>
  </si>
  <si>
    <t>Прогнозні ОЗДП 2022</t>
  </si>
  <si>
    <t>520000</t>
  </si>
  <si>
    <t>ОЗДП 2013 року</t>
  </si>
  <si>
    <t>540000</t>
  </si>
  <si>
    <t>5. Заборгованість, не віднесена до інших категорій</t>
  </si>
  <si>
    <t>Облігації Укравтодору</t>
  </si>
  <si>
    <t>ОДІУ</t>
  </si>
  <si>
    <t>Прогнозні гарантії 2021</t>
  </si>
  <si>
    <t>Прогнозні гарантії 2022</t>
  </si>
  <si>
    <t>РВ5прП 1990</t>
  </si>
  <si>
    <t>Акціонерне товариство  "ОТП БАНК"</t>
  </si>
  <si>
    <t>АТ "Банк Альянс"</t>
  </si>
  <si>
    <t>АТ "Ощадбанк"</t>
  </si>
  <si>
    <t>АТ "ТАСкомбанк"</t>
  </si>
  <si>
    <t>АТ "Укрексімбанк"</t>
  </si>
  <si>
    <t>АТ АКБ "Львів"</t>
  </si>
  <si>
    <t>АТ КБ "ПриватБанк"</t>
  </si>
  <si>
    <t>ПАТ "Банк Восток"</t>
  </si>
  <si>
    <t>ПАТ "Кредитвест банк"</t>
  </si>
  <si>
    <t>ПАТ АБ "Укргазбанк"</t>
  </si>
  <si>
    <t>3. Заборгованість, не віднесена до інших категорій</t>
  </si>
  <si>
    <t>ЄСАЕ</t>
  </si>
  <si>
    <t>CENTRAL STORAGE SAFETY PROJECT TRUST</t>
  </si>
  <si>
    <t>Ексімбанк Китаю</t>
  </si>
  <si>
    <t>31.12.2022</t>
  </si>
  <si>
    <t>Прогнозний обсяг державного боргу та гарантованого державою боргу, 
в тому числі за типом боргового зобов'язання</t>
  </si>
  <si>
    <t>тис.грн</t>
  </si>
  <si>
    <t>Загальна сума державного та гарантованого державою боргу</t>
  </si>
  <si>
    <t>Державний борг</t>
  </si>
  <si>
    <t>Гарантований державою борг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</si>
</sst>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" fontId="0" fillId="0" borderId="0" xfId="0" applyNumberFormat="1"/>
    <xf numFmtId="4" fontId="0" fillId="0" borderId="1" xfId="0" applyNumberFormat="1" applyBorder="1"/>
    <xf numFmtId="49" fontId="0" fillId="0" borderId="1" xfId="0" applyNumberFormat="1" applyBorder="1" applyAlignment="1">
      <alignment horizontal="left" indent="3"/>
    </xf>
    <xf numFmtId="49" fontId="0" fillId="0" borderId="1" xfId="0" applyNumberFormat="1" applyBorder="1" applyAlignment="1">
      <alignment horizontal="left" indent="4"/>
    </xf>
    <xf numFmtId="49" fontId="0" fillId="0" borderId="1" xfId="0" applyNumberFormat="1" applyBorder="1" applyAlignment="1">
      <alignment horizontal="left" indent="5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/>
    </xf>
    <xf numFmtId="49" fontId="1" fillId="2" borderId="1" xfId="0" applyNumberFormat="1" applyFont="1" applyFill="1" applyBorder="1"/>
    <xf numFmtId="49" fontId="0" fillId="3" borderId="1" xfId="0" applyNumberFormat="1" applyFill="1" applyBorder="1" applyAlignment="1">
      <alignment horizontal="left" indent="1"/>
    </xf>
    <xf numFmtId="49" fontId="0" fillId="2" borderId="1" xfId="0" applyNumberFormat="1" applyFill="1" applyBorder="1" applyAlignment="1">
      <alignment horizontal="left" indent="2"/>
    </xf>
    <xf numFmtId="164" fontId="1" fillId="2" borderId="1" xfId="0" applyNumberFormat="1" applyFont="1" applyFill="1" applyBorder="1"/>
    <xf numFmtId="164" fontId="0" fillId="3" borderId="1" xfId="0" applyNumberFormat="1" applyFill="1" applyBorder="1"/>
    <xf numFmtId="164" fontId="0" fillId="2" borderId="1" xfId="0" applyNumberFormat="1" applyFill="1" applyBorder="1"/>
    <xf numFmtId="164" fontId="0" fillId="0" borderId="1" xfId="0" applyNumberFormat="1" applyBorder="1"/>
    <xf numFmtId="49" fontId="1" fillId="0" borderId="0" xfId="0" applyNumberFormat="1" applyFont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120"/>
  <sheetViews>
    <sheetView tabSelected="1" workbookViewId="0">
      <selection activeCell="A67" sqref="A67"/>
    </sheetView>
  </sheetViews>
  <sheetFormatPr defaultRowHeight="15" outlineLevelRow="5" x14ac:dyDescent="0.25"/>
  <cols>
    <col min="1" max="1" width="77.85546875" style="1" customWidth="1"/>
    <col min="2" max="2" width="16" style="2" bestFit="1" customWidth="1"/>
  </cols>
  <sheetData>
    <row r="1" spans="1:2" ht="30" customHeight="1" x14ac:dyDescent="0.25">
      <c r="A1" s="17" t="s">
        <v>74</v>
      </c>
      <c r="B1" s="17"/>
    </row>
    <row r="3" spans="1:2" x14ac:dyDescent="0.25">
      <c r="B3" s="9" t="s">
        <v>75</v>
      </c>
    </row>
    <row r="4" spans="1:2" s="8" customFormat="1" x14ac:dyDescent="0.25">
      <c r="A4" s="7"/>
      <c r="B4" s="7" t="s">
        <v>73</v>
      </c>
    </row>
    <row r="5" spans="1:2" x14ac:dyDescent="0.25">
      <c r="A5" s="10" t="s">
        <v>76</v>
      </c>
      <c r="B5" s="13">
        <f>B6+B74</f>
        <v>3093302648.7046208</v>
      </c>
    </row>
    <row r="6" spans="1:2" outlineLevel="1" x14ac:dyDescent="0.25">
      <c r="A6" s="11" t="s">
        <v>77</v>
      </c>
      <c r="B6" s="14">
        <f>B7+B33</f>
        <v>2725325400.9366207</v>
      </c>
    </row>
    <row r="7" spans="1:2" outlineLevel="2" x14ac:dyDescent="0.25">
      <c r="A7" s="12" t="s">
        <v>0</v>
      </c>
      <c r="B7" s="15">
        <f>B8+B22+B30</f>
        <v>1266568093.9697802</v>
      </c>
    </row>
    <row r="8" spans="1:2" outlineLevel="3" x14ac:dyDescent="0.25">
      <c r="A8" s="4" t="s">
        <v>1</v>
      </c>
      <c r="B8" s="16">
        <f>B9+B20</f>
        <v>786847566.79273999</v>
      </c>
    </row>
    <row r="9" spans="1:2" outlineLevel="4" x14ac:dyDescent="0.25">
      <c r="A9" s="5" t="s">
        <v>2</v>
      </c>
      <c r="B9" s="16">
        <f>SUM(B10:B19)</f>
        <v>785128284</v>
      </c>
    </row>
    <row r="10" spans="1:2" outlineLevel="5" x14ac:dyDescent="0.25">
      <c r="A10" s="6" t="s">
        <v>3</v>
      </c>
      <c r="B10" s="16">
        <v>330000</v>
      </c>
    </row>
    <row r="11" spans="1:2" outlineLevel="5" x14ac:dyDescent="0.25">
      <c r="A11" s="6" t="s">
        <v>4</v>
      </c>
      <c r="B11" s="16">
        <v>47588840</v>
      </c>
    </row>
    <row r="12" spans="1:2" outlineLevel="5" x14ac:dyDescent="0.25">
      <c r="A12" s="6" t="s">
        <v>5</v>
      </c>
      <c r="B12" s="16">
        <v>34836998</v>
      </c>
    </row>
    <row r="13" spans="1:2" outlineLevel="5" x14ac:dyDescent="0.25">
      <c r="A13" s="6" t="s">
        <v>6</v>
      </c>
      <c r="B13" s="16">
        <v>129915518</v>
      </c>
    </row>
    <row r="14" spans="1:2" outlineLevel="5" x14ac:dyDescent="0.25">
      <c r="A14" s="6" t="s">
        <v>7</v>
      </c>
      <c r="B14" s="16">
        <v>290266908</v>
      </c>
    </row>
    <row r="15" spans="1:2" outlineLevel="5" x14ac:dyDescent="0.25">
      <c r="A15" s="6" t="s">
        <v>9</v>
      </c>
      <c r="B15" s="16">
        <v>43936632</v>
      </c>
    </row>
    <row r="16" spans="1:2" outlineLevel="5" x14ac:dyDescent="0.25">
      <c r="A16" s="6" t="s">
        <v>10</v>
      </c>
      <c r="B16" s="16">
        <v>17930167</v>
      </c>
    </row>
    <row r="17" spans="1:2" outlineLevel="5" x14ac:dyDescent="0.25">
      <c r="A17" s="6" t="s">
        <v>11</v>
      </c>
      <c r="B17" s="16">
        <v>15861955</v>
      </c>
    </row>
    <row r="18" spans="1:2" outlineLevel="5" x14ac:dyDescent="0.25">
      <c r="A18" s="6" t="s">
        <v>12</v>
      </c>
      <c r="B18" s="16">
        <v>83700000</v>
      </c>
    </row>
    <row r="19" spans="1:2" outlineLevel="5" x14ac:dyDescent="0.25">
      <c r="A19" s="6" t="s">
        <v>13</v>
      </c>
      <c r="B19" s="16">
        <v>120761266</v>
      </c>
    </row>
    <row r="20" spans="1:2" outlineLevel="4" x14ac:dyDescent="0.25">
      <c r="A20" s="5" t="s">
        <v>14</v>
      </c>
      <c r="B20" s="16">
        <f>SUM(B21:B21)</f>
        <v>1719282.7927399999</v>
      </c>
    </row>
    <row r="21" spans="1:2" outlineLevel="5" x14ac:dyDescent="0.25">
      <c r="A21" s="6" t="s">
        <v>15</v>
      </c>
      <c r="B21" s="16">
        <v>1719282.7927399999</v>
      </c>
    </row>
    <row r="22" spans="1:2" outlineLevel="3" x14ac:dyDescent="0.25">
      <c r="A22" s="4" t="s">
        <v>16</v>
      </c>
      <c r="B22" s="16">
        <f>B23</f>
        <v>390515667.94508004</v>
      </c>
    </row>
    <row r="23" spans="1:2" outlineLevel="4" x14ac:dyDescent="0.25">
      <c r="A23" s="5" t="s">
        <v>2</v>
      </c>
      <c r="B23" s="16">
        <f>SUM(B24:B29)</f>
        <v>390515667.94508004</v>
      </c>
    </row>
    <row r="24" spans="1:2" outlineLevel="5" x14ac:dyDescent="0.25">
      <c r="A24" s="6" t="s">
        <v>8</v>
      </c>
      <c r="B24" s="16">
        <v>686307</v>
      </c>
    </row>
    <row r="25" spans="1:2" outlineLevel="5" x14ac:dyDescent="0.25">
      <c r="A25" s="6" t="s">
        <v>9</v>
      </c>
      <c r="B25" s="16">
        <v>10000000</v>
      </c>
    </row>
    <row r="26" spans="1:2" outlineLevel="5" x14ac:dyDescent="0.25">
      <c r="A26" s="6" t="s">
        <v>10</v>
      </c>
      <c r="B26" s="16">
        <v>19389145</v>
      </c>
    </row>
    <row r="27" spans="1:2" outlineLevel="5" x14ac:dyDescent="0.25">
      <c r="A27" s="6" t="s">
        <v>11</v>
      </c>
      <c r="B27" s="16">
        <v>70367963.202010006</v>
      </c>
    </row>
    <row r="28" spans="1:2" outlineLevel="5" x14ac:dyDescent="0.25">
      <c r="A28" s="6" t="s">
        <v>12</v>
      </c>
      <c r="B28" s="16">
        <v>97119999.805690005</v>
      </c>
    </row>
    <row r="29" spans="1:2" outlineLevel="5" x14ac:dyDescent="0.25">
      <c r="A29" s="6" t="s">
        <v>13</v>
      </c>
      <c r="B29" s="16">
        <v>192952252.93737999</v>
      </c>
    </row>
    <row r="30" spans="1:2" outlineLevel="3" x14ac:dyDescent="0.25">
      <c r="A30" s="4" t="s">
        <v>17</v>
      </c>
      <c r="B30" s="16">
        <f>B31</f>
        <v>89204859.231959999</v>
      </c>
    </row>
    <row r="31" spans="1:2" outlineLevel="4" x14ac:dyDescent="0.25">
      <c r="A31" s="5" t="s">
        <v>2</v>
      </c>
      <c r="B31" s="16">
        <f>SUM(B32:B32)</f>
        <v>89204859.231959999</v>
      </c>
    </row>
    <row r="32" spans="1:2" outlineLevel="5" x14ac:dyDescent="0.25">
      <c r="A32" s="6" t="s">
        <v>13</v>
      </c>
      <c r="B32" s="16">
        <v>89204859.231959999</v>
      </c>
    </row>
    <row r="33" spans="1:2" outlineLevel="2" x14ac:dyDescent="0.25">
      <c r="A33" s="12" t="s">
        <v>18</v>
      </c>
      <c r="B33" s="15">
        <f>B34+B64+B71</f>
        <v>1458757306.9668403</v>
      </c>
    </row>
    <row r="34" spans="1:2" outlineLevel="3" x14ac:dyDescent="0.25">
      <c r="A34" s="4" t="s">
        <v>19</v>
      </c>
      <c r="B34" s="16">
        <f>B35+B43+B50+B56</f>
        <v>1083811048.2100902</v>
      </c>
    </row>
    <row r="35" spans="1:2" outlineLevel="4" x14ac:dyDescent="0.25">
      <c r="A35" s="5" t="s">
        <v>20</v>
      </c>
      <c r="B35" s="16">
        <f>SUM(B36:B42)</f>
        <v>405650962.96000999</v>
      </c>
    </row>
    <row r="36" spans="1:2" outlineLevel="5" x14ac:dyDescent="0.25">
      <c r="A36" s="6" t="s">
        <v>21</v>
      </c>
      <c r="B36" s="16">
        <v>11452744.110619999</v>
      </c>
    </row>
    <row r="37" spans="1:2" outlineLevel="5" x14ac:dyDescent="0.25">
      <c r="A37" s="6" t="s">
        <v>22</v>
      </c>
      <c r="B37" s="16">
        <v>40372394.527740002</v>
      </c>
    </row>
    <row r="38" spans="1:2" outlineLevel="5" x14ac:dyDescent="0.25">
      <c r="A38" s="6" t="s">
        <v>23</v>
      </c>
      <c r="B38" s="16">
        <v>151880398.16600999</v>
      </c>
    </row>
    <row r="39" spans="1:2" outlineLevel="5" x14ac:dyDescent="0.25">
      <c r="A39" s="6" t="s">
        <v>24</v>
      </c>
      <c r="B39" s="16">
        <v>165867946.43784001</v>
      </c>
    </row>
    <row r="40" spans="1:2" outlineLevel="5" x14ac:dyDescent="0.25">
      <c r="A40" s="6" t="s">
        <v>25</v>
      </c>
      <c r="B40" s="16">
        <v>34348338.855499998</v>
      </c>
    </row>
    <row r="41" spans="1:2" outlineLevel="5" x14ac:dyDescent="0.25">
      <c r="A41" s="6" t="s">
        <v>26</v>
      </c>
      <c r="B41" s="16">
        <v>477830.67229999998</v>
      </c>
    </row>
    <row r="42" spans="1:2" outlineLevel="5" x14ac:dyDescent="0.25">
      <c r="A42" s="6" t="s">
        <v>27</v>
      </c>
      <c r="B42" s="16">
        <v>1251310.19</v>
      </c>
    </row>
    <row r="43" spans="1:2" outlineLevel="4" x14ac:dyDescent="0.25">
      <c r="A43" s="5" t="s">
        <v>28</v>
      </c>
      <c r="B43" s="16">
        <f>SUM(B44:B49)</f>
        <v>46488663.487000003</v>
      </c>
    </row>
    <row r="44" spans="1:2" outlineLevel="5" x14ac:dyDescent="0.25">
      <c r="A44" s="6" t="s">
        <v>29</v>
      </c>
      <c r="B44" s="16">
        <v>9572742.72511</v>
      </c>
    </row>
    <row r="45" spans="1:2" outlineLevel="5" x14ac:dyDescent="0.25">
      <c r="A45" s="6" t="s">
        <v>31</v>
      </c>
      <c r="B45" s="16">
        <v>17388062.969870001</v>
      </c>
    </row>
    <row r="46" spans="1:2" outlineLevel="5" x14ac:dyDescent="0.25">
      <c r="A46" s="6" t="s">
        <v>32</v>
      </c>
      <c r="B46" s="16">
        <v>988747.78469</v>
      </c>
    </row>
    <row r="47" spans="1:2" outlineLevel="5" x14ac:dyDescent="0.25">
      <c r="A47" s="6" t="s">
        <v>33</v>
      </c>
      <c r="B47" s="16">
        <v>365875.01896000002</v>
      </c>
    </row>
    <row r="48" spans="1:2" outlineLevel="5" x14ac:dyDescent="0.25">
      <c r="A48" s="6" t="s">
        <v>34</v>
      </c>
      <c r="B48" s="16">
        <v>1888487.1221100001</v>
      </c>
    </row>
    <row r="49" spans="1:2" outlineLevel="5" x14ac:dyDescent="0.25">
      <c r="A49" s="6" t="s">
        <v>35</v>
      </c>
      <c r="B49" s="16">
        <v>16284747.86626</v>
      </c>
    </row>
    <row r="50" spans="1:2" outlineLevel="4" x14ac:dyDescent="0.25">
      <c r="A50" s="5" t="s">
        <v>36</v>
      </c>
      <c r="B50" s="16">
        <f>SUM(B51:B55)</f>
        <v>41935907.714780003</v>
      </c>
    </row>
    <row r="51" spans="1:2" outlineLevel="5" x14ac:dyDescent="0.25">
      <c r="A51" s="6" t="s">
        <v>37</v>
      </c>
      <c r="B51" s="16">
        <v>8609999.8949599992</v>
      </c>
    </row>
    <row r="52" spans="1:2" outlineLevel="5" x14ac:dyDescent="0.25">
      <c r="A52" s="6" t="s">
        <v>38</v>
      </c>
      <c r="B52" s="16">
        <v>1760.8896299999999</v>
      </c>
    </row>
    <row r="53" spans="1:2" outlineLevel="5" x14ac:dyDescent="0.25">
      <c r="A53" s="6" t="s">
        <v>39</v>
      </c>
      <c r="B53" s="16">
        <v>11169805.74085</v>
      </c>
    </row>
    <row r="54" spans="1:2" outlineLevel="5" x14ac:dyDescent="0.25">
      <c r="A54" s="6" t="s">
        <v>40</v>
      </c>
      <c r="B54" s="16">
        <v>21186360.553040002</v>
      </c>
    </row>
    <row r="55" spans="1:2" outlineLevel="5" x14ac:dyDescent="0.25">
      <c r="A55" s="6" t="s">
        <v>41</v>
      </c>
      <c r="B55" s="16">
        <v>967980.63630000001</v>
      </c>
    </row>
    <row r="56" spans="1:2" outlineLevel="4" x14ac:dyDescent="0.25">
      <c r="A56" s="5" t="s">
        <v>42</v>
      </c>
      <c r="B56" s="16">
        <f>SUM(B57:B63)</f>
        <v>589735514.04830003</v>
      </c>
    </row>
    <row r="57" spans="1:2" outlineLevel="5" x14ac:dyDescent="0.25">
      <c r="A57" s="6" t="s">
        <v>43</v>
      </c>
      <c r="B57" s="16">
        <v>190805518.87217</v>
      </c>
    </row>
    <row r="58" spans="1:2" outlineLevel="5" x14ac:dyDescent="0.25">
      <c r="A58" s="6" t="s">
        <v>44</v>
      </c>
      <c r="B58" s="16">
        <v>86099998.949579999</v>
      </c>
    </row>
    <row r="59" spans="1:2" outlineLevel="5" x14ac:dyDescent="0.25">
      <c r="A59" s="6" t="s">
        <v>45</v>
      </c>
      <c r="B59" s="16">
        <v>67444999.177180007</v>
      </c>
    </row>
    <row r="60" spans="1:2" outlineLevel="5" x14ac:dyDescent="0.25">
      <c r="A60" s="6" t="s">
        <v>46</v>
      </c>
      <c r="B60" s="16">
        <v>34439999.579829998</v>
      </c>
    </row>
    <row r="61" spans="1:2" outlineLevel="5" x14ac:dyDescent="0.25">
      <c r="A61" s="6" t="s">
        <v>47</v>
      </c>
      <c r="B61" s="16">
        <v>117669998.56443</v>
      </c>
    </row>
    <row r="62" spans="1:2" outlineLevel="5" x14ac:dyDescent="0.25">
      <c r="A62" s="6" t="s">
        <v>48</v>
      </c>
      <c r="B62" s="16">
        <v>50224999.387259997</v>
      </c>
    </row>
    <row r="63" spans="1:2" outlineLevel="5" x14ac:dyDescent="0.25">
      <c r="A63" s="6" t="s">
        <v>49</v>
      </c>
      <c r="B63" s="16">
        <v>43049999.517849997</v>
      </c>
    </row>
    <row r="64" spans="1:2" outlineLevel="3" x14ac:dyDescent="0.25">
      <c r="A64" s="4" t="s">
        <v>50</v>
      </c>
      <c r="B64" s="16">
        <f>B65+B67+B69</f>
        <v>322080859.40170997</v>
      </c>
    </row>
    <row r="65" spans="1:2" outlineLevel="4" x14ac:dyDescent="0.25">
      <c r="A65" s="5" t="s">
        <v>20</v>
      </c>
      <c r="B65" s="16">
        <f>SUM(B66:B66)</f>
        <v>230814860.51514</v>
      </c>
    </row>
    <row r="66" spans="1:2" outlineLevel="5" x14ac:dyDescent="0.25">
      <c r="A66" s="6" t="s">
        <v>25</v>
      </c>
      <c r="B66" s="16">
        <v>230814860.51514</v>
      </c>
    </row>
    <row r="67" spans="1:2" outlineLevel="4" x14ac:dyDescent="0.25">
      <c r="A67" s="5" t="s">
        <v>36</v>
      </c>
      <c r="B67" s="16">
        <f>SUM(B68:B68)</f>
        <v>5165999.9369900003</v>
      </c>
    </row>
    <row r="68" spans="1:2" outlineLevel="5" x14ac:dyDescent="0.25">
      <c r="A68" s="6" t="s">
        <v>37</v>
      </c>
      <c r="B68" s="16">
        <v>5165999.9369900003</v>
      </c>
    </row>
    <row r="69" spans="1:2" outlineLevel="4" x14ac:dyDescent="0.25">
      <c r="A69" s="5" t="s">
        <v>42</v>
      </c>
      <c r="B69" s="16">
        <f>SUM(B70:B70)</f>
        <v>86099998.949579999</v>
      </c>
    </row>
    <row r="70" spans="1:2" outlineLevel="5" x14ac:dyDescent="0.25">
      <c r="A70" s="6" t="s">
        <v>51</v>
      </c>
      <c r="B70" s="16">
        <v>86099998.949579999</v>
      </c>
    </row>
    <row r="71" spans="1:2" outlineLevel="3" x14ac:dyDescent="0.25">
      <c r="A71" s="4" t="s">
        <v>52</v>
      </c>
      <c r="B71" s="16">
        <f>B72</f>
        <v>52865399.355039999</v>
      </c>
    </row>
    <row r="72" spans="1:2" outlineLevel="4" x14ac:dyDescent="0.25">
      <c r="A72" s="5" t="s">
        <v>53</v>
      </c>
      <c r="B72" s="16">
        <f>SUM(B73:B73)</f>
        <v>52865399.355039999</v>
      </c>
    </row>
    <row r="73" spans="1:2" outlineLevel="5" x14ac:dyDescent="0.25">
      <c r="A73" s="6" t="s">
        <v>25</v>
      </c>
      <c r="B73" s="16">
        <v>52865399.355039999</v>
      </c>
    </row>
    <row r="74" spans="1:2" outlineLevel="1" x14ac:dyDescent="0.25">
      <c r="A74" s="11" t="s">
        <v>78</v>
      </c>
      <c r="B74" s="14">
        <f>B75+B102</f>
        <v>367977247.76800001</v>
      </c>
    </row>
    <row r="75" spans="1:2" outlineLevel="2" x14ac:dyDescent="0.25">
      <c r="A75" s="12" t="s">
        <v>0</v>
      </c>
      <c r="B75" s="15">
        <f>B76+B95</f>
        <v>118011126.43617001</v>
      </c>
    </row>
    <row r="76" spans="1:2" outlineLevel="3" x14ac:dyDescent="0.25">
      <c r="A76" s="4" t="s">
        <v>1</v>
      </c>
      <c r="B76" s="16">
        <f>B77+B81+B93</f>
        <v>100308799.37349001</v>
      </c>
    </row>
    <row r="77" spans="1:2" outlineLevel="4" x14ac:dyDescent="0.25">
      <c r="A77" s="5" t="s">
        <v>2</v>
      </c>
      <c r="B77" s="16">
        <f>SUM(B78:B80)</f>
        <v>18475011.600000001</v>
      </c>
    </row>
    <row r="78" spans="1:2" outlineLevel="5" x14ac:dyDescent="0.25">
      <c r="A78" s="6" t="s">
        <v>55</v>
      </c>
      <c r="B78" s="16">
        <v>3475000</v>
      </c>
    </row>
    <row r="79" spans="1:2" outlineLevel="5" x14ac:dyDescent="0.25">
      <c r="A79" s="6" t="s">
        <v>56</v>
      </c>
      <c r="B79" s="16">
        <v>15000000</v>
      </c>
    </row>
    <row r="80" spans="1:2" outlineLevel="5" x14ac:dyDescent="0.25">
      <c r="A80" s="6" t="s">
        <v>58</v>
      </c>
      <c r="B80" s="16">
        <v>11.6</v>
      </c>
    </row>
    <row r="81" spans="1:2" outlineLevel="4" x14ac:dyDescent="0.25">
      <c r="A81" s="5" t="s">
        <v>14</v>
      </c>
      <c r="B81" s="16">
        <f>SUM(B82:B92)</f>
        <v>81832833.123490006</v>
      </c>
    </row>
    <row r="82" spans="1:2" outlineLevel="5" x14ac:dyDescent="0.25">
      <c r="A82" s="6" t="s">
        <v>59</v>
      </c>
      <c r="B82" s="16">
        <v>250000</v>
      </c>
    </row>
    <row r="83" spans="1:2" outlineLevel="5" x14ac:dyDescent="0.25">
      <c r="A83" s="6" t="s">
        <v>60</v>
      </c>
      <c r="B83" s="16">
        <v>100000</v>
      </c>
    </row>
    <row r="84" spans="1:2" outlineLevel="5" x14ac:dyDescent="0.25">
      <c r="A84" s="6" t="s">
        <v>61</v>
      </c>
      <c r="B84" s="16">
        <v>29061689.175280001</v>
      </c>
    </row>
    <row r="85" spans="1:2" outlineLevel="5" x14ac:dyDescent="0.25">
      <c r="A85" s="6" t="s">
        <v>62</v>
      </c>
      <c r="B85" s="16">
        <v>280000</v>
      </c>
    </row>
    <row r="86" spans="1:2" outlineLevel="5" x14ac:dyDescent="0.25">
      <c r="A86" s="6" t="s">
        <v>63</v>
      </c>
      <c r="B86" s="16">
        <v>800000</v>
      </c>
    </row>
    <row r="87" spans="1:2" outlineLevel="5" x14ac:dyDescent="0.25">
      <c r="A87" s="6" t="s">
        <v>64</v>
      </c>
      <c r="B87" s="16">
        <v>105000</v>
      </c>
    </row>
    <row r="88" spans="1:2" outlineLevel="5" x14ac:dyDescent="0.25">
      <c r="A88" s="6" t="s">
        <v>65</v>
      </c>
      <c r="B88" s="16">
        <v>378366.83192999999</v>
      </c>
    </row>
    <row r="89" spans="1:2" outlineLevel="5" x14ac:dyDescent="0.25">
      <c r="A89" s="6" t="s">
        <v>66</v>
      </c>
      <c r="B89" s="16">
        <v>250000</v>
      </c>
    </row>
    <row r="90" spans="1:2" outlineLevel="5" x14ac:dyDescent="0.25">
      <c r="A90" s="6" t="s">
        <v>67</v>
      </c>
      <c r="B90" s="16">
        <v>95000</v>
      </c>
    </row>
    <row r="91" spans="1:2" outlineLevel="5" x14ac:dyDescent="0.25">
      <c r="A91" s="6" t="s">
        <v>68</v>
      </c>
      <c r="B91" s="16">
        <v>512777.11628000002</v>
      </c>
    </row>
    <row r="92" spans="1:2" outlineLevel="5" x14ac:dyDescent="0.25">
      <c r="A92" s="6" t="s">
        <v>57</v>
      </c>
      <c r="B92" s="16">
        <v>50000000</v>
      </c>
    </row>
    <row r="93" spans="1:2" outlineLevel="4" x14ac:dyDescent="0.25">
      <c r="A93" s="5" t="s">
        <v>69</v>
      </c>
      <c r="B93" s="16">
        <f>SUM(B94:B94)</f>
        <v>954.65</v>
      </c>
    </row>
    <row r="94" spans="1:2" outlineLevel="5" x14ac:dyDescent="0.25">
      <c r="A94" s="6" t="s">
        <v>30</v>
      </c>
      <c r="B94" s="16">
        <v>954.65</v>
      </c>
    </row>
    <row r="95" spans="1:2" outlineLevel="3" x14ac:dyDescent="0.25">
      <c r="A95" s="4" t="s">
        <v>16</v>
      </c>
      <c r="B95" s="16">
        <f>B96+B98</f>
        <v>17702327.062679999</v>
      </c>
    </row>
    <row r="96" spans="1:2" outlineLevel="4" x14ac:dyDescent="0.25">
      <c r="A96" s="5" t="s">
        <v>2</v>
      </c>
      <c r="B96" s="16">
        <f>SUM(B97:B97)</f>
        <v>8372405</v>
      </c>
    </row>
    <row r="97" spans="1:2" outlineLevel="5" x14ac:dyDescent="0.25">
      <c r="A97" s="6" t="s">
        <v>54</v>
      </c>
      <c r="B97" s="16">
        <v>8372405</v>
      </c>
    </row>
    <row r="98" spans="1:2" outlineLevel="4" x14ac:dyDescent="0.25">
      <c r="A98" s="5" t="s">
        <v>14</v>
      </c>
      <c r="B98" s="16">
        <f>SUM(B99:B101)</f>
        <v>9329922.0626800004</v>
      </c>
    </row>
    <row r="99" spans="1:2" outlineLevel="5" x14ac:dyDescent="0.25">
      <c r="A99" s="6" t="s">
        <v>61</v>
      </c>
      <c r="B99" s="16">
        <v>2500000.0000399998</v>
      </c>
    </row>
    <row r="100" spans="1:2" outlineLevel="5" x14ac:dyDescent="0.25">
      <c r="A100" s="6" t="s">
        <v>63</v>
      </c>
      <c r="B100" s="16">
        <v>5604922.0707200002</v>
      </c>
    </row>
    <row r="101" spans="1:2" outlineLevel="5" x14ac:dyDescent="0.25">
      <c r="A101" s="6" t="s">
        <v>68</v>
      </c>
      <c r="B101" s="16">
        <v>1224999.9919199999</v>
      </c>
    </row>
    <row r="102" spans="1:2" outlineLevel="2" x14ac:dyDescent="0.25">
      <c r="A102" s="12" t="s">
        <v>18</v>
      </c>
      <c r="B102" s="15">
        <f>B103+B118</f>
        <v>249966121.33183002</v>
      </c>
    </row>
    <row r="103" spans="1:2" outlineLevel="3" x14ac:dyDescent="0.25">
      <c r="A103" s="4" t="s">
        <v>19</v>
      </c>
      <c r="B103" s="16">
        <f>B104+B112+B116</f>
        <v>246459982.70325002</v>
      </c>
    </row>
    <row r="104" spans="1:2" outlineLevel="4" x14ac:dyDescent="0.25">
      <c r="A104" s="5" t="s">
        <v>20</v>
      </c>
      <c r="B104" s="16">
        <f>SUM(B105:B111)</f>
        <v>198121171.67616001</v>
      </c>
    </row>
    <row r="105" spans="1:2" outlineLevel="5" x14ac:dyDescent="0.25">
      <c r="A105" s="6" t="s">
        <v>21</v>
      </c>
      <c r="B105" s="16">
        <v>19594777.435800001</v>
      </c>
    </row>
    <row r="106" spans="1:2" outlineLevel="5" x14ac:dyDescent="0.25">
      <c r="A106" s="6" t="s">
        <v>22</v>
      </c>
      <c r="B106" s="16">
        <v>1803980.4243000001</v>
      </c>
    </row>
    <row r="107" spans="1:2" outlineLevel="5" x14ac:dyDescent="0.25">
      <c r="A107" s="6" t="s">
        <v>70</v>
      </c>
      <c r="B107" s="16">
        <v>10331999.873950001</v>
      </c>
    </row>
    <row r="108" spans="1:2" outlineLevel="5" x14ac:dyDescent="0.25">
      <c r="A108" s="6" t="s">
        <v>24</v>
      </c>
      <c r="B108" s="16">
        <v>12564986.942360001</v>
      </c>
    </row>
    <row r="109" spans="1:2" outlineLevel="5" x14ac:dyDescent="0.25">
      <c r="A109" s="6" t="s">
        <v>25</v>
      </c>
      <c r="B109" s="16">
        <v>120480733.31714</v>
      </c>
    </row>
    <row r="110" spans="1:2" outlineLevel="5" x14ac:dyDescent="0.25">
      <c r="A110" s="6" t="s">
        <v>56</v>
      </c>
      <c r="B110" s="16">
        <v>5000000</v>
      </c>
    </row>
    <row r="111" spans="1:2" outlineLevel="5" x14ac:dyDescent="0.25">
      <c r="A111" s="6" t="s">
        <v>57</v>
      </c>
      <c r="B111" s="16">
        <v>28344693.682610001</v>
      </c>
    </row>
    <row r="112" spans="1:2" outlineLevel="4" x14ac:dyDescent="0.25">
      <c r="A112" s="5" t="s">
        <v>36</v>
      </c>
      <c r="B112" s="16">
        <f>SUM(B113:B115)</f>
        <v>28248811.272189997</v>
      </c>
    </row>
    <row r="113" spans="1:2" outlineLevel="5" x14ac:dyDescent="0.25">
      <c r="A113" s="6" t="s">
        <v>71</v>
      </c>
      <c r="B113" s="16">
        <v>6446523.6379199997</v>
      </c>
    </row>
    <row r="114" spans="1:2" outlineLevel="5" x14ac:dyDescent="0.25">
      <c r="A114" s="6" t="s">
        <v>40</v>
      </c>
      <c r="B114" s="16">
        <v>277287.89687</v>
      </c>
    </row>
    <row r="115" spans="1:2" outlineLevel="5" x14ac:dyDescent="0.25">
      <c r="A115" s="6" t="s">
        <v>72</v>
      </c>
      <c r="B115" s="16">
        <v>21524999.737399999</v>
      </c>
    </row>
    <row r="116" spans="1:2" outlineLevel="4" x14ac:dyDescent="0.25">
      <c r="A116" s="5" t="s">
        <v>42</v>
      </c>
      <c r="B116" s="16">
        <f>SUM(B117:B117)</f>
        <v>20089999.754900001</v>
      </c>
    </row>
    <row r="117" spans="1:2" outlineLevel="5" x14ac:dyDescent="0.25">
      <c r="A117" s="6" t="s">
        <v>54</v>
      </c>
      <c r="B117" s="16">
        <v>20089999.754900001</v>
      </c>
    </row>
    <row r="118" spans="1:2" outlineLevel="3" x14ac:dyDescent="0.25">
      <c r="A118" s="4" t="s">
        <v>52</v>
      </c>
      <c r="B118" s="16">
        <f>B119</f>
        <v>3506138.6285799998</v>
      </c>
    </row>
    <row r="119" spans="1:2" outlineLevel="4" x14ac:dyDescent="0.25">
      <c r="A119" s="5" t="s">
        <v>53</v>
      </c>
      <c r="B119" s="16">
        <f>SUM(B120:B120)</f>
        <v>3506138.6285799998</v>
      </c>
    </row>
    <row r="120" spans="1:2" outlineLevel="5" x14ac:dyDescent="0.25">
      <c r="A120" s="6" t="s">
        <v>25</v>
      </c>
      <c r="B120" s="3">
        <v>3506138.6285799998</v>
      </c>
    </row>
  </sheetData>
  <mergeCells count="1">
    <mergeCell ref="A1:B1"/>
  </mergeCells>
  <pageMargins left="0.7" right="0.7" top="0.75" bottom="0.75" header="0.3" footer="0.3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 (2)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Медведєва Наталія Леонідівна</dc:creator>
  <cp:lastModifiedBy>Масляніцин Максим Юрійович</cp:lastModifiedBy>
  <cp:lastPrinted>2021-09-12T09:12:37Z</cp:lastPrinted>
  <dcterms:created xsi:type="dcterms:W3CDTF">2021-09-10T12:07:49Z</dcterms:created>
  <dcterms:modified xsi:type="dcterms:W3CDTF">2021-09-12T09:16:17Z</dcterms:modified>
</cp:coreProperties>
</file>